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781"/>
  </bookViews>
  <sheets>
    <sheet name="9.5" sheetId="12" r:id="rId1"/>
  </sheets>
  <definedNames>
    <definedName name="_xlnm._FilterDatabase" localSheetId="0" hidden="1">'9.5'!$A$3:$U$82</definedName>
    <definedName name="_xlnm.Print_Area" localSheetId="0">'9.5'!$A$1:$R$82</definedName>
    <definedName name="_xlnm.Print_Titles" localSheetId="0">'9.5'!$2:$3</definedName>
  </definedNames>
  <calcPr calcId="144525"/>
</workbook>
</file>

<file path=xl/sharedStrings.xml><?xml version="1.0" encoding="utf-8"?>
<sst xmlns="http://schemas.openxmlformats.org/spreadsheetml/2006/main" count="567" uniqueCount="215">
  <si>
    <t>英吉沙县2023年巩固拓展脱贫攻坚成果同乡村振兴有效衔接项目完成情况表</t>
  </si>
  <si>
    <t>序号</t>
  </si>
  <si>
    <t>县市</t>
  </si>
  <si>
    <t>项目名称</t>
  </si>
  <si>
    <t>项目类别</t>
  </si>
  <si>
    <t>建设地点及主要内容</t>
  </si>
  <si>
    <t>本年度
计划投资
(万元)</t>
  </si>
  <si>
    <t>整合资金安排情况（万元）</t>
  </si>
  <si>
    <t>资金支出
（万元）</t>
  </si>
  <si>
    <t>资金支出率
（%）</t>
  </si>
  <si>
    <t>截至11月16日项目完成情况</t>
  </si>
  <si>
    <t>责任单位</t>
  </si>
  <si>
    <t>项目批次</t>
  </si>
  <si>
    <t>备注</t>
  </si>
  <si>
    <t>合计</t>
  </si>
  <si>
    <t>财政衔接推进乡村振兴补助资金</t>
  </si>
  <si>
    <t>其他涉农整合资金</t>
  </si>
  <si>
    <t>地方政府一般债券
资金</t>
  </si>
  <si>
    <t>地县资金</t>
  </si>
  <si>
    <t>其他资金</t>
  </si>
  <si>
    <t>英吉沙县</t>
  </si>
  <si>
    <t>英吉沙县设施产业园（一期）建设项目</t>
  </si>
  <si>
    <t>产业发展</t>
  </si>
  <si>
    <t>项目总投资：9900万元        规模：145座
建设内容：建设标准戈壁石墙日光温室145座（单座2亩），包括日光温室及相关配套附属设施等。由农业农村局负责实施</t>
  </si>
  <si>
    <t>已开工</t>
  </si>
  <si>
    <t>农业农村局</t>
  </si>
  <si>
    <t>第一批</t>
  </si>
  <si>
    <t>英吉沙县葡萄种植基地基础设施建设项目</t>
  </si>
  <si>
    <t xml:space="preserve">项目总投资：657.9万元       规模：1530亩
建设内容：对1530亩葡萄种植基地进行葡萄架及基础设施建设，亩均2500元，投资382.5万元；铺设复合毡亩均120米，每米15元，投资275.4万元等。
</t>
  </si>
  <si>
    <t>已完工</t>
  </si>
  <si>
    <t>英吉沙县2023年林果育苗项目</t>
  </si>
  <si>
    <t>项目总投资：750万元         规模：2000亩。
建设内容：计划按照当年需求、育苗果树2000亩，其中：杏苗1300亩，桃苗700亩，总计600万元。
2.育苗开心果15万株，计划投入150万元。</t>
  </si>
  <si>
    <t>英吉沙县特色林果提升增效项目</t>
  </si>
  <si>
    <t xml:space="preserve">项目总投资：1880万元     规模：94000亩
建设内容：特色林果提质增效94000亩，涉及14个乡镇178个村，每亩平均200元，主要用于嫁接改优、病虫害防治及监测等。果园优质果率达80%以上。
</t>
  </si>
  <si>
    <t>英吉沙县小额信贷贴息项目</t>
  </si>
  <si>
    <t>项目总投资：2000万元       规模：19431户
建设内容：为符合条件的19431户进行扶贫小额贷款贴息。</t>
  </si>
  <si>
    <t>英吉沙县城关乡蟠桃产业园配套基础设施中央财政以工代赈项目（一期）</t>
  </si>
  <si>
    <t>项目总投资：301万元        规模：200亩
建设内容：对200亩蟠桃产业园土地改良整治，铺设灌溉管网9.36km及相关附属设施。
   项目实施后，资产量化到城关乡8村。</t>
  </si>
  <si>
    <t>英吉沙县城关乡蟠桃产业园配套基础设施中央财政以工代赈项目（二期）</t>
  </si>
  <si>
    <t>项目总投资：382万元       规模：200亩
建设内容：对200亩蟠桃产业园土地改良整治，铺设灌溉管网11.88km及相关附属设施。
  项目实施后，资产量化到城关乡9村。</t>
  </si>
  <si>
    <t>英吉沙县乌恰镇黄桃产业园配套基础设施中央财政以工代赈项目（一期）</t>
  </si>
  <si>
    <t>项目总投资：363万元       规模：800亩
建设内容：对800亩黄桃产业园土地改良整治,铺设灌溉管12.05km及相关附属设施。
  项目实施后，资产量化到乌恰镇22村。</t>
  </si>
  <si>
    <t>英吉沙县乌恰镇黄桃产业园配套基础设施中央财政以工代赈项目（二期）</t>
  </si>
  <si>
    <t>项目总投资：323万元       规模：700亩
建设内容：对700亩黄桃产业园土地改良整治,铺设灌溉管10.83km及相关附属设施。
  项目实施后，资产量化到乌恰镇24村。</t>
  </si>
  <si>
    <t>英吉沙县芒辛镇水蜜桃产业园配套基础设施中央财政以工代赈项目（一期）</t>
  </si>
  <si>
    <t>项目总投资：383万元       规模：450亩
建设内容：对450亩水蜜桃产业园土地改良整治，铺设灌溉管网12.82km及相关附属设施。
  项目实施后，资产量化到芒辛镇15村。</t>
  </si>
  <si>
    <t>英吉沙县芒辛镇水蜜桃产业园配套基础设施中央财政以工代赈项目（二期）</t>
  </si>
  <si>
    <t>项目总投资：307万元       规模：350亩
建设内容：对350亩水蜜桃产业园土地改良整治，铺设灌溉管网10.54km及相关附属设施。
  项目实施后，资产量化到芒辛镇16村。</t>
  </si>
  <si>
    <t>扶贫龙头企业贷款贴息项目</t>
  </si>
  <si>
    <t>项目总投资：240万元       规模：3家
建设内容：为符合条件的龙头企业进行贴息。</t>
  </si>
  <si>
    <t>商信局</t>
  </si>
  <si>
    <t>英吉沙县果蔬生产线配套建设项目</t>
  </si>
  <si>
    <t>项目总投资：1500万元      规模：1座
建设内容：新建冷藏速冻库一座，总建筑面积3210㎡，地上一层，门式刚架结构，购置1600KVA变压器一台，并配套电力等配套设施。
  项目实施后，资产量化到色提力乡5个村，按照银行的同期贷款利率收取费用，资产收益主要用于村基础设施维护、不低于50%用于开发公益性岗位、对无劳动力家庭进行救助等。</t>
  </si>
  <si>
    <t>英吉沙县特色农副产品冷藏保鲜库建设项目</t>
  </si>
  <si>
    <t>项目总投资：1800万元      规模：1座
建设内容：计划总投资2800万元（其中衔接资金1800万元，专项债券1000万元）标准化食品生产车间3200平方，冷藏库300平方、速冷库300平方、恒温库800平方、发酵棚30000平方配套建设地磅等相关附属设施。
  项目实施后，资产量化到色提力乡5个村，按照银行的同期贷款利率收取费用，资产收益主要用于村基础设施维护、不低于50%用于开发公益性岗位、对无劳动力家庭进行救助等。</t>
  </si>
  <si>
    <t>2023年英吉沙县盐碱地改良(托普鲁克乡、克孜勒乡)项目</t>
  </si>
  <si>
    <t>项目总投资：757.62万元      规模：33.956公里                  建设内容：改建排渠疏浚 33.956 公里(其中:托普鲁克乡12.834 公里、克孜勒乡21.122 公里)，排渠设计流量 0.01-0.34m/s，并配套相关渠系建筑物41座( 均为涵桥)。</t>
  </si>
  <si>
    <t>水利局</t>
  </si>
  <si>
    <t>2023年英吉沙县盐碱地改良(色提力乡、萨罕镇、英也尔乡、城关乡)项目</t>
  </si>
  <si>
    <t>项目总投资：1534.8 万元      规模：87.48公里                     建设内容：改造排水渠 87.48 公里(其中疏通排水渠 83.63 公里，新建排水渠 3.85 公里)并配套相关建筑物 101 座。</t>
  </si>
  <si>
    <t>英吉沙县城关乡农贸市场建设项目</t>
  </si>
  <si>
    <t>项目总投资：2950万元      规模：1座
建设内容：在城关乡13村新建农贸市场1座，投资2950万元。新建建筑面积为9500㎡，并配套建设室外供电线路3km、供排水管道2km、道路及地面硬化5000㎡、消防水池1座、冲水式卫生间1座、变压器等附属设施。主要业态以蔬菜，水果，水产品为主。
  项目实施后，资产量化到城关乡13个村，按照银行的同期贷款利率收取费用，资产收益主要用于村基础设施维护、不低于50%用于开发公益性岗位、对无劳动力困难家庭进行救助等。</t>
  </si>
  <si>
    <t>英吉沙县乡村振兴项目</t>
  </si>
  <si>
    <t>项目总投资：5000万元       规模：36821.53平方米
建设内容：建设特色手工业产业园：其中印花布加工区9632.10㎡、小刀加工区7861.80㎡、土陶加工区12344.97㎡、桃木加工区6497.55㎡等；配套水电暖管网1743米、污水处理站（124.39㎡）等附属工程。</t>
  </si>
  <si>
    <t>芒辛镇人民政府</t>
  </si>
  <si>
    <t>英吉沙县地区级示范村(城关乡11 村、12 村，乔勒潘乡8村、10村，克孜勒乡16村)防渗渠建设项目</t>
  </si>
  <si>
    <t>项目总投资：2676.45万元      规模：26.19公里                            建设内容：改建防渗渠道 26.19 公里，设计流量 0.2~0.5m³/s，改建渠系建筑物475座(其中:水闸177 座、交通桥26座、农桥97 座、入户圆管涵 173 座、渡槽2座)等。1.克孜勒乡16村，渠道总长度18.77km，2.乔勒潘乡4.85km，10村防渗渠2.74公里，8村防渗改造2.11km；3.城关乡2.58km，11村防渗渠1.7km，12村防渗渠0.88km.</t>
  </si>
  <si>
    <t>英吉沙县地区级示范村(托普鲁克乡3 村、5 村，艾古斯乡1村,苏盖提乡9村、乌恰镇良种场)防渗渠建设项目</t>
  </si>
  <si>
    <t>项目总投资：2390万元      规模：25.4公里                       建设内容：改建防渗渠道 25.40 公里，设计流量 0.2~0.5m³/s，改建渠系建筑物 415座(其中: 改建节制分水闸168座、分水闸61座、农桥 134座、跌水 12座、渡槽4座、连接段 32座、量水措施 4座)等。其中：1托普鲁克乡渠道总长度11.931km，其中：3村4.232km，4村3.075km，5村4.624km：2.艾古斯乡1村9.005km：3.苏盖提乡9村1.612km：4.乌恰镇良种场2.855km。</t>
  </si>
  <si>
    <t>英吉沙县地区级示范村(色提力乡2村、9 村、萨罕镇 8村、英也尔乡4村、芒辛镇 9村、11 村、依格孜牙乡2村、4村)防渗渠建设项目</t>
  </si>
  <si>
    <t>项目总投资：1453.63万元      规模：14.48公里                    建设内容：改建防渗渠道 14.479 公里，设计流量 0.1~0.5m³/s，改建渠系建筑物253 座(其中:水闸145 座、农桥 100座、汇水口7座、陡坡 1座)等,其中：1、色提力乡9村渠道总长度1.107km。2、英也尔乡4村渠道总长度4.08km。3、芒辛镇9村渠道总长度0.52km；11村渠道总长度0.83km。4、萨罕镇8村渠道总长度5.75km。5、依格孜牙乡4村渠道总长度2.192km。</t>
  </si>
  <si>
    <t>村级公益性岗位补助</t>
  </si>
  <si>
    <t>就业项目</t>
  </si>
  <si>
    <t>项目总投资：2041.2万元        规模：2100人
建设内容：按照乡镇，村的实际情况，对2100名村级公益性岗位（已脱贫户、监测对象）按照每人每月1620元进行补助，最高补助6个月，上半年补助1000人，下半年补助1100人。</t>
  </si>
  <si>
    <t>乡村振兴局</t>
  </si>
  <si>
    <t>英吉沙县农村道路日常养护补助资金项目</t>
  </si>
  <si>
    <t>项目总投资：1203.6万元      规模：1003人
建设内容：计划投入资金1203.6万元，安排就业1003人，1-12月每人每月补助1000元。</t>
  </si>
  <si>
    <t>交通局</t>
  </si>
  <si>
    <t>一次性就业交通补助项目</t>
  </si>
  <si>
    <t>项目总投资：50万元          规模：800人
建设内容：对2023年赴外地转移就业的脱贫人口和监测户家庭人口，对其外出就业产生的单程交通费，按照疆内不超过500元/人、疆外不超过1000元/人给予补贴，交通费低于补助标准的可据实结算，进一步巩固拓展脱贫攻坚成果。</t>
  </si>
  <si>
    <t>劳务输出中心</t>
  </si>
  <si>
    <t>英吉沙县芒辛镇10村公共厕所建设项目（重点示范村）</t>
  </si>
  <si>
    <t>乡村建设行动</t>
  </si>
  <si>
    <t xml:space="preserve">项目总投资：50万元         规模：1座
建设内容：建设1座60㎡标准化卫生公厕。                             </t>
  </si>
  <si>
    <t>英吉沙县自治区级示范村英也尔乡3村自来水管道改造项目（重点示范村）</t>
  </si>
  <si>
    <t>项目总投资：80万元，建设规模：2公里
建设内容：对3组64户的2公里自来水老旧管道进行改造提升，增加管道流量，提升群众用水质量。</t>
  </si>
  <si>
    <t>英吉沙县电采暖（煤改电）项目</t>
  </si>
  <si>
    <t>项目总投资：365.67万元     规模：4063户
建设内容：脱贫户、三类户按照每户900元进行补助，设备按照50平方米、功率4千瓦的标准配置镍铬合金丝类远红外高温辐射电热器及标准配置电线缆、电器元件等材料的购置安装。</t>
  </si>
  <si>
    <t>发改委</t>
  </si>
  <si>
    <t>英也尔乡3村综合电商服务中心项目（重点示范村）</t>
  </si>
  <si>
    <t>项目总投资：100万元（其中：衔接资金80万元，援疆资金20万元）        规模：240平方米
建设内容：建设240平方米的电商服务中心,简装店面,用援疆资金安装宽带,购置货架等设备设施。
项目建成后，资产量化到3村，承包给企业运营，年租金不低于同期银行贷款利率，资产收益主要用于村基础设施维护、不低于50%用于开发公益性岗位、对无劳动力家庭进行救助等。</t>
  </si>
  <si>
    <t>英吉沙县桥梁建设项目</t>
  </si>
  <si>
    <t xml:space="preserve">项目总投资：2050万元      规模：250.08延米/11座
建设内容：英吉沙县共建设桥梁250.08延米/11座，其中：
（1）艾古斯乡1村Y273线二桥，新建32.04米桥梁及附属设施，投资225.02万元；（2）龙甫乡7村桥梁新建47.08米桥梁及附属设施，投资282.17万元； （3）克孜勒乡11村桥梁新建26.66米桥梁及附属设施，投资251.9万元；（4）克孜勒乡15村桥梁新建21.04米桥梁及附属设施，投资129.27万元。（5）艾古斯乡1村桥梁（Y273线一桥），新建22.02米一座小桥及81米桥头引道工程建设,投资：156.62万元。（6）艾古斯乡3村二桥（艾古斯乡3村2组），新建29.04米一座小桥及124.96米桥头引道工程建设，投资：330万元；（7）龙甫乡5村大渠桥，新建13.04米一座小桥工程建设，投资：100.23万元；（8）艾古斯乡先米来村桥，新建1-13米小桥，总长19.04米/一座小桥及192米桥头引道工程建设，投资：179.8万元；（9）艾古斯乡5村（X471线）新建1-6米，总长11.04米一座小桥及乌恰镇1村泄洪渠桥加固，投资：137.49万元；（10）苏盖提乡皮力孜5村新建1-10米桥长16.04米小桥及840米桥头引道，投资：177.01万元；（11）芒辛镇喀拉巴什兰干十村桥新建1-8米小桥，桥13.04米，投资：80.49万元。
</t>
  </si>
  <si>
    <t>英吉沙县自治区级示范村芒辛镇10村农村污水处理设施建设项目（重点示范村）</t>
  </si>
  <si>
    <t>项目总投资：1600万元        规模：12公里
建设内容：新建污水管网9公里；100立方玻璃钢4座及相关配套设施，共涉及农户351户1512人。</t>
  </si>
  <si>
    <t>住建局</t>
  </si>
  <si>
    <t>英吉沙县自治区级示范村英也尔乡3村污水集中处理及管网建设项目（重点示范村）</t>
  </si>
  <si>
    <t>项目总投资：1500万元        规模：11公里
建设内容：新建1座污水集中处理站及相关配套设施，建设污水管网，覆盖全村农户283户。</t>
  </si>
  <si>
    <t>英吉沙县乡村振兴示范村天然气入户建设项目（示范村）</t>
  </si>
  <si>
    <t>项目总投资：1100万元      规模：12公里
建设内容：9村、10村、11村毗邻城区。其中:9村241户;10村316户;11村38户共计595 户，敷设燃气管线 12公里，为每户安装燃气表、报警器、自动开关等等</t>
  </si>
  <si>
    <t>英吉沙县示范村村庄规划编制项目</t>
  </si>
  <si>
    <t>项目总投资：540万元      规模：29个示范村
建设内容：对29个地区级示范村，自治区级示范村进行村庄规划编制</t>
  </si>
  <si>
    <t>自然资源局</t>
  </si>
  <si>
    <t>英吉沙县雨露计划项目</t>
  </si>
  <si>
    <t>巩固三保障成果</t>
  </si>
  <si>
    <t>项目总投资：2000万元     规模：13333人次
建设内容：扶持英吉沙县符合条件的农村农户家庭子女完成职业院校学习，计划13333人次，每学期1500元。</t>
  </si>
  <si>
    <t>教育局</t>
  </si>
  <si>
    <t>项目管理费</t>
  </si>
  <si>
    <t>项目总投资：180万元
建设内容：提取项目管理费用180万元，主要用于项目前期设计、评审、招标、监理以及竣工验收等与项目管理相关的工作。</t>
  </si>
  <si>
    <t>“健康饮茶”“送茶入户”项目</t>
  </si>
  <si>
    <t>其他</t>
  </si>
  <si>
    <t>项目总投资：58.832万元      规模：7354户
建设内容：目前我县享受相关政策的困难群众(监测户)有7354户。每户困难群众每年送边销茶2公斤(价值约80元)。全县2023年该项目资金需要约58.832万元。</t>
  </si>
  <si>
    <t>民宗委</t>
  </si>
  <si>
    <t>英吉沙县城关乡高效节水配套设施建设项目</t>
  </si>
  <si>
    <t>改建沉砂池3座，改建沉砂池引水渠长0.324km，设计流量0.2m3/s，配套渠系建筑物。</t>
  </si>
  <si>
    <t>城关乡人民政府</t>
  </si>
  <si>
    <t>第二批</t>
  </si>
  <si>
    <t>英吉沙县芒辛镇高效节水配套设施建设项目</t>
  </si>
  <si>
    <t>改建沉砂池5座，改建沉砂池引水渠长0.115km，设计流量0.2m3/s，配套渠系建筑物，新建Do200PVC-M管1.035km。</t>
  </si>
  <si>
    <t>英吉沙县乔勒潘乡高效节水配套设施建设项目</t>
  </si>
  <si>
    <t>改建沉砂池16座，改建沉砂池引水渠长1.056km，设计流量0.2m3/s，配套渠系建筑物座，新建Do200PVC-M管3.406km。</t>
  </si>
  <si>
    <t>乔勒潘乡人民政府</t>
  </si>
  <si>
    <t>英吉沙县龙甫乡高效节水配套设施建设项目</t>
  </si>
  <si>
    <t>改建沉砂池6座，改建沉砂池引水渠长1.299km，设计流量0.2m3/s，配套渠系建筑物，新建Do200PVC-M管1.982km。</t>
  </si>
  <si>
    <t>龙甫乡人民政府</t>
  </si>
  <si>
    <t>英吉沙县色提力乡高效节水配套设施建设项目</t>
  </si>
  <si>
    <t>改建沉砂池13座，新建Do200PVC-M管13.935km。</t>
  </si>
  <si>
    <t>色提力乡人民政府</t>
  </si>
  <si>
    <t>英吉沙县英也尔乡高效节水配套设施建设项目</t>
  </si>
  <si>
    <t>改建沉砂池13座，改建沉砂池引水渠长1.979km，设计流量0.2m3/s，配套渠系建筑物，新建Do200PVC-M管0.806km。</t>
  </si>
  <si>
    <t>英也尔乡人民政府</t>
  </si>
  <si>
    <t>萨罕镇高效节水配套设施提升改造项目</t>
  </si>
  <si>
    <t>改建沉砂池13座，改建沉砂池引水渠长1.397km，设计流量0.2m3/s，配套渠系建筑物，新建Do200PVC-M管7.491km。</t>
  </si>
  <si>
    <t>萨罕镇人民政府</t>
  </si>
  <si>
    <t>英吉沙县托普鲁克乡高效节水配套设施提升改造项目</t>
  </si>
  <si>
    <t>改建沉砂池13座，改建沉砂池引水渠长1.397km，设计流量0.2m3/s，配套渠系建筑物，新建Do200PVC-M管7.492km。</t>
  </si>
  <si>
    <t>托普鲁克乡人民政府</t>
  </si>
  <si>
    <t>英吉沙县苏盖提乡高效节水配套设施建设项目</t>
  </si>
  <si>
    <t>改建沉砂池3座，改建沉砂池引水渠长0.264km，设计流量0.2m3/s，配套渠系建筑物，新建Do200PVC-M管8.584km。</t>
  </si>
  <si>
    <t>苏盖提乡人民政府</t>
  </si>
  <si>
    <t>英吉沙县乌恰镇高效节水配套设施建设项目</t>
  </si>
  <si>
    <t>改建沉砂池4座，改建沉砂池引水渠长0.521km，设计流量0.2m3/s，配套渠系建筑物，新建Do200PVC-M管2.748km。</t>
  </si>
  <si>
    <t>乌恰镇人民政府</t>
  </si>
  <si>
    <t>英吉沙县克孜勒乡高效节水配套设施建设项目</t>
  </si>
  <si>
    <t>改建沉砂池12座，改建沉砂池引水渠长1.208km，设计流量0.2m3/s，配套渠系建筑物，新建Do200PVC-M管3.921km。</t>
  </si>
  <si>
    <t>克孜勒乡人民政府</t>
  </si>
  <si>
    <t>英吉沙县艾古斯乡3村壮大村集体经济建设项目</t>
  </si>
  <si>
    <t>建设内容：利用3村壮大村集体经济资金102万元，在乡政府对面巴扎处，与2村、6村、7村、8村合建商铺，建设大型商铺一座，每平米3000元，建设面积340平方米左右。</t>
  </si>
  <si>
    <t>艾古斯乡人民政府</t>
  </si>
  <si>
    <t>英吉沙县英也尔乡7村、8村壮大村集体经济建设项目</t>
  </si>
  <si>
    <t>建设内容：在英也尔乡巴扎建设大型商铺1座，建设面积680平方米左右。</t>
  </si>
  <si>
    <t>英吉沙县苏盖提乡2村、8村、9村壮大村集体经济建设项目</t>
  </si>
  <si>
    <t>建设内容：苏盖提乡2村、7村、8村联合在乡镇府周边建设1座大型商铺，建设面积1000平方米左右。</t>
  </si>
  <si>
    <t>英吉沙县苏盖提乡11村、16村、17村壮大村集体经济建设项目</t>
  </si>
  <si>
    <t>建设内容：苏盖提乡11村、16村、17村联合在乡镇府周边建设1座大型商铺，建设面积1000平方米左右。</t>
  </si>
  <si>
    <t>英吉沙县苏盖提乡8村农贸市场建设项目</t>
  </si>
  <si>
    <t>项目总投资：640万元       规模：1座
建设内容：计划申请60亩土地，建设1座农贸市场，预计总投资640万元，规划门面房;餐饮区:搭建彩钢房；商品区：建摊位区;牲畜交易区：做格挡；水冲式公共厕所，玻璃钢式化粪池等，各类水电基础设施，消防设施等。
  项目实施后，资产量化到苏盖提乡8村，按照银行的同期贷款利率收取费用，资产收益主要用于村基础设施维护、不低于50%用于开发公益性岗位、对无劳动力困难家庭进行救助等。</t>
  </si>
  <si>
    <t>英吉沙县产业基础设施配套道路项目</t>
  </si>
  <si>
    <t>项目总投资：880万元         规模：11.45km
建设内容：建设特色产业发展配套道路11.1公里及安防设施。其中：色提力乡8村道路5.4公里、托普鲁克乡3村道路0.8公里、苏盖提乡11村0.8公里、龙甫乡6村4.1公里， 英也尔乡4村道路0.35公里。</t>
  </si>
  <si>
    <t>英吉沙县萨罕镇2023年1.1万亩高标准农田建设项目</t>
  </si>
  <si>
    <t>项目总投资：1152万元         规模：1.1万亩
建设内容：（一）新建面积 1.灌溉与排水：实施高效节水614亩，共新建1座首部泵房、1座沉砂池；埋设PVC-M（0.63MPa）管道5.149km、地面PE管（0.25MPa）4.128km、滴灌带54.03万m；闸阀井7座、排水井8座、节制分水闸1座；引水渠防渗180m。 2.农田输配电：配套变压器1套，架设10kv输电线路0.15km，0.4kv输电线路0.01km。（二）改造提升面积 1.灌溉与排水：实施高效节水6363亩，共新建7座首部泵房、7座沉砂池；建设9个加压滴灌系统；埋设PVC-M（0.63MPa）管道65.941km、地面PE管（0.25MPa）46.876km、滴灌带54.03万m；闸阀井168座、排水井182座、节制分水闸7座；引水渠防渗1120m。斗渠防渗改造2条，总长度4.9km。 2.农田输配电：配套变压器1套，架设10kv输电线路3.766km，0.4kv输电线路0.35km。</t>
  </si>
  <si>
    <t>英吉沙县苏盖提乡0.4万亩亩高标准农田建设项目</t>
  </si>
  <si>
    <t>项目总投资：448万元         规模：0.4万亩
建设内容：建设面积4008.63亩。 1.土地平整工程:平整净面积 3882.79 亩，挖方量 52.75万m³，调配土方50.35万m³，用于渠道和道路工程回填土方2.39万m³，表土剥离面积342.21亩，表土剥离厚度0.25m，表土剥离土方5.70万m³，表土回填5.70万m³。 2.灌溉与排水工程:新开挖斗渠 12 条，总长度 10064m，配套建筑物节制分水闸7座，涵管桥17座，陡坡5座。 3.田间道路工程:新建素土压实机耕道9条，总长度5939m;改建项目区30cm厚砂砾石路田间路1条，长度4241米。 4.农田防护林工程:新规划防护林长度9518米，农田防护林林床修整面积42.83亩。</t>
  </si>
  <si>
    <t>英吉沙县萨罕镇农贸市场提升改造项目</t>
  </si>
  <si>
    <t>建设内容：对现有农贸市场进行改造提升，畜牧交易市场、停车场铺戈壁料7661㎡，地面硬化5000㎡，彩钢棚换顶12座2400㎡，21座彩钢棚下面铺砖6850㎡，新建彩钢棚1座3060㎡农贸市场入口大门等附属设施。</t>
  </si>
  <si>
    <t>第一批结余整合</t>
  </si>
  <si>
    <t>英吉沙县萨罕镇坎特艾日克村2023年高效节水项目</t>
  </si>
  <si>
    <t>建设内容：新建高效节水滴灌面积 579 亩，种植棉花，根据项目区现状情况建设1个地表水加压滴灌灌溉系统，主要建设沉淀池1座；离心泵1台, 变频器1套,变压器 1 套、输电线路、泵房 1 座等配套设施。</t>
  </si>
  <si>
    <t>英吉沙县英也尔乡农村农贸市场改扩建项目</t>
  </si>
  <si>
    <t>建设内容：对英也尔乡农贸市场进行升级改造，建设主路至农贸市场大门道路硬化1080㎡，停车场建设及硬化5000㎡，蔬菜销售摊位300m，铁艺护栏700m，铁艺大门1座，牛羊交易场地铺设20厘米戈壁料2500㎡，商铺1000㎡（25间），标准化公共卫生厕所120㎡，购置垃圾船6个。</t>
  </si>
  <si>
    <t>英吉沙县克孜勒乡农村农贸市场改扩建项目</t>
  </si>
  <si>
    <t>建设内容：1.新建交易棚13座1458㎡，钢架结构；2.新建凉棚775㎡钢架结构；3.新建畜牧交易棚350㎡；4.新建公共卫生间40㎡；5.改造商铺17间850㎡；6.11座交易棚棚顶修缮3960㎡；7.地面铺设石子路8000㎡，交易台硬化4000㎡等附属设施。</t>
  </si>
  <si>
    <t>英吉沙县克孜勒乡辣椒加工厂房及库房建设项目</t>
  </si>
  <si>
    <t>建设内容：新建厂房1座2100㎡，长100米，宽21米，高13米，钢结构。使用年限：30年建设地点：克孜勒乡3村</t>
  </si>
  <si>
    <t>英吉沙县乔勒潘乡6村至龙甫乡2村道路建设项目</t>
  </si>
  <si>
    <t>项目总投资：600万元      规模：7.5公里
建设内容：实施英吉沙县乔勒潘乡6村至龙甫乡2村道路建设7.5公里四级公路，设计路基宽6.5米，路面宽6米，路面结构层为5cm沥青混凝土面层，更换或完善路段排水过水桥涵，增设或更换必要的安防设施以及部分路段增加路沿石、标线</t>
  </si>
  <si>
    <t>英吉沙县2023年第一批乡镇国土空间总体规划村庄规划及村庄规划编制项目</t>
  </si>
  <si>
    <t>项目总投资：488.57万元      
建设内容：该项目计划投入资金488.5万元，用于完成13个乡镇国土空间总体规划及13个村村庄规划编制工作，每个乡镇25.96万元，每个村11.62万元。其中通过实施乡镇国土空间总体规划项目明确乡镇建设用地规模，树立用地高效集约化思想，避免乡镇的规划及建设盲目扩张，资源浪费，乡镇国土空间总体规划充分发掘乡镇国土空间发展潜力，合理布局乡镇村空间；通过实施村庄规划编制，促进当地村庄规划及区域布局，改善生活环境，通过优化村庄规划，加大旅游业，促进当地居民就业，提高收入。项目的实施，对推进乡村地区治理体系和治理能力现代化，促进乡村振兴，引领乡村建设行动等具有重要意义。</t>
  </si>
  <si>
    <t>英吉沙县城关乡防渗渠建设项目</t>
  </si>
  <si>
    <t>新建防渗渠5.052km及配套渠系建筑物，流量0.5m³-0.1m³/s，渠型为装配式矩形渠。其中：3村2.386km，8村1.724km，10村0.271km，11村0.671km。</t>
  </si>
  <si>
    <t>第二批结余整合</t>
  </si>
  <si>
    <t>英吉沙县芒辛镇防渗渠建设项目</t>
  </si>
  <si>
    <t>新建防渗渠5.051km及配套渠系建筑物，流量0.5m³-0.3m³/s，渠型为装配式矩形渠。其中：1村3.845km，2村1.206km。</t>
  </si>
  <si>
    <t>英吉沙县龙甫乡防渗渠建设项目</t>
  </si>
  <si>
    <t>新建防渗渠4.99km及配套渠系建筑物，流量0.5m³-0.3m³/s，渠型为现浇梯形、装配式矩形渠。</t>
  </si>
  <si>
    <t>英吉沙县乔勒潘乡防渗渠建设项目</t>
  </si>
  <si>
    <t>新建防渗渠5.436km及配套渠系建筑物，流量0.5m³-0.1m³/s，渠型为现浇梯形、装配式矩形渠。其中：2村0.527km，3村1.046km，4、5村1.464km，11村2.399km。</t>
  </si>
  <si>
    <t>英吉沙县苏盖提乡防渗渠建设项目</t>
  </si>
  <si>
    <t>新建防渗渠5.043km及配套渠系建筑物，流量0.5m³-0.3m³/s，渠型为装配式矩形渠。其中：2村2.517km，4村1.150km，13村1.047km。</t>
  </si>
  <si>
    <t>英吉沙县克孜勒乡防渗渠建设项目</t>
  </si>
  <si>
    <t>新建防渗渠3.991km及配套渠系建筑物，流量0.5m³/s，渠型为现浇梯形。</t>
  </si>
  <si>
    <t>英吉沙县依格孜也尔乡防渗渠建设项目</t>
  </si>
  <si>
    <t>新建防渗渠3.186km及配套渠系建筑物，流量0.5m³/s，渠型为现浇梯形。</t>
  </si>
  <si>
    <t>依格孜也尔乡人民政府</t>
  </si>
  <si>
    <t>英吉沙县英也尔乡防渗渠建设项目</t>
  </si>
  <si>
    <t>新建防渗渠5.266km及配套渠系建筑物，流量0.5m³-0.3m³/s，渠型为装配式矩形渠。其中：4村1.140km，5村1.638km，7村2.488km。</t>
  </si>
  <si>
    <t>英吉沙县萨罕镇防渗渠建设项目</t>
  </si>
  <si>
    <t>新建防渗渠道4.261km及配套渠系建筑物，流量0.15m³-0.45m³/s，渠型为装配式矩形渠。</t>
  </si>
  <si>
    <t>英吉沙县艾古斯乡防渗渠建设项目</t>
  </si>
  <si>
    <t>新建防渗渠道5.0km及配套渠系建筑物，流量0.18m³-0.35m³/s，渠型为装配式矩形渠。</t>
  </si>
  <si>
    <t>英吉沙县乌恰镇防渗渠建设项目</t>
  </si>
  <si>
    <t>新建防渗渠道4.5km及配套渠系建筑物，流量0.2m³-0.5m³/s，渠型为装配式矩形渠。其中：乌恰（13）村0.36km、包孜洪巴希买里（15）村2.31km、阿亚克包孜洪（26）村1.55km、尤喀克包孜洪（27）村0.27km。</t>
  </si>
  <si>
    <t>英吉沙县英吉沙镇防渗渠建设项目</t>
  </si>
  <si>
    <t>新建防渗渠道2.5km及配套渠系建筑物，流量0.3m³-0.5m³/s，渠型为装配式矩形渠。</t>
  </si>
  <si>
    <t>英吉沙镇</t>
  </si>
  <si>
    <t>英吉沙县色提力乡防渗渠建设项目</t>
  </si>
  <si>
    <t>新建防渗渠道1.69km，流量0.3m³/s，采用装配式矩形槽，配套水闸7座，农桥5座，盖板桥58处。</t>
  </si>
  <si>
    <t>喀什地区现代农业（百万只良种肉羊）产业园扩建项目-英吉沙县场</t>
  </si>
  <si>
    <t xml:space="preserve">购买4辆撒料车;18栋产羔圈的通风提升改造及加装羔羊养殖设施;地沟建设及配套电缆购置。
</t>
  </si>
  <si>
    <t>畜牧兽医局</t>
  </si>
  <si>
    <t>英吉沙杏品质提升项目</t>
  </si>
  <si>
    <t>项目总投资:20万元      规模:1.2万个
建设内容:采购英吉沙杏采摘筐1.2万个，提高英吉沙杏采摘能力，拓宽农民群众销售渠道等。</t>
  </si>
  <si>
    <t xml:space="preserve">第三批 </t>
  </si>
  <si>
    <t>英吉沙县乔勒潘乡产业发展道路建设项目</t>
  </si>
  <si>
    <t>项目总投资:387万元  规模:3.7727公里
本项目为英吉沙县乔勒潘乡产业发展道路建设项目，该项目为新建，本项目位于英吉沙县乔勒潘乡，共计新建3条路线，全长3.7727km。</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</si>
</sst>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6">
    <font>
      <sz val="11"/>
      <color theme="1"/>
      <name val="宋体"/>
      <charset val="134"/>
      <scheme val="minor"/>
    </font>
    <font>
      <sz val="12"/>
      <color theme="1"/>
      <name val="方正黑体简体"/>
      <charset val="134"/>
    </font>
    <font>
      <sz val="10"/>
      <color theme="1"/>
      <name val="宋体"/>
      <charset val="134"/>
      <scheme val="minor"/>
    </font>
    <font>
      <sz val="10"/>
      <name val="宋体"/>
      <charset val="134"/>
      <scheme val="minor"/>
    </font>
    <font>
      <sz val="28"/>
      <name val="方正小标宋简体"/>
      <charset val="134"/>
    </font>
    <font>
      <sz val="12"/>
      <name val="方正黑体简体"/>
      <charset val="134"/>
    </font>
    <font>
      <b/>
      <sz val="12"/>
      <name val="宋体"/>
      <charset val="134"/>
    </font>
    <font>
      <sz val="12"/>
      <name val="宋体"/>
      <charset val="134"/>
    </font>
    <font>
      <sz val="12"/>
      <name val="宋体"/>
      <charset val="134"/>
      <scheme val="minor"/>
    </font>
    <font>
      <sz val="12"/>
      <color theme="1"/>
      <name val="宋体"/>
      <charset val="134"/>
      <scheme val="minor"/>
    </font>
    <font>
      <sz val="11"/>
      <name val="宋体"/>
      <charset val="134"/>
    </font>
    <font>
      <sz val="11"/>
      <name val="宋体"/>
      <charset val="134"/>
      <scheme val="minor"/>
    </font>
    <font>
      <b/>
      <sz val="12"/>
      <name val="宋体"/>
      <charset val="134"/>
      <scheme val="minor"/>
    </font>
    <font>
      <b/>
      <sz val="9"/>
      <name val="宋体"/>
      <charset val="134"/>
    </font>
    <font>
      <sz val="9"/>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8"/>
      <name val="宋体"/>
      <charset val="134"/>
    </font>
    <font>
      <sz val="11"/>
      <color indexed="8"/>
      <name val="宋体"/>
      <charset val="134"/>
    </font>
  </fonts>
  <fills count="34">
    <fill>
      <patternFill patternType="none"/>
    </fill>
    <fill>
      <patternFill patternType="gray125"/>
    </fill>
    <fill>
      <patternFill patternType="solid">
        <fgColor theme="0" tint="-0.1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49"/>
      </top>
      <bottom style="double">
        <color indexed="49"/>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3" borderId="9"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23" fillId="4" borderId="12" applyNumberFormat="0" applyAlignment="0" applyProtection="0">
      <alignment vertical="center"/>
    </xf>
    <xf numFmtId="0" fontId="24" fillId="5" borderId="13" applyNumberFormat="0" applyAlignment="0" applyProtection="0">
      <alignment vertical="center"/>
    </xf>
    <xf numFmtId="0" fontId="25" fillId="5" borderId="12" applyNumberFormat="0" applyAlignment="0" applyProtection="0">
      <alignment vertical="center"/>
    </xf>
    <xf numFmtId="0" fontId="26" fillId="6" borderId="14" applyNumberFormat="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7" fillId="0" borderId="0">
      <alignment vertical="center"/>
    </xf>
    <xf numFmtId="0" fontId="34" fillId="0" borderId="17">
      <alignment vertical="top"/>
      <protection locked="0"/>
    </xf>
    <xf numFmtId="0" fontId="0" fillId="0" borderId="0">
      <alignment vertical="center"/>
    </xf>
    <xf numFmtId="0" fontId="7" fillId="0" borderId="0">
      <protection locked="0"/>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35" fillId="0" borderId="0">
      <alignment vertical="center"/>
    </xf>
    <xf numFmtId="0" fontId="7" fillId="0" borderId="0"/>
    <xf numFmtId="0" fontId="0" fillId="0" borderId="0">
      <alignment vertical="center"/>
    </xf>
    <xf numFmtId="0" fontId="7" fillId="0" borderId="0">
      <alignment vertical="center"/>
    </xf>
    <xf numFmtId="0" fontId="7" fillId="0" borderId="0">
      <alignment vertical="top"/>
    </xf>
  </cellStyleXfs>
  <cellXfs count="62">
    <xf numFmtId="0" fontId="0" fillId="0" borderId="0" xfId="0">
      <alignment vertical="center"/>
    </xf>
    <xf numFmtId="0" fontId="0" fillId="0" borderId="0" xfId="0" applyNumberFormat="1" applyFill="1" applyAlignment="1" applyProtection="1">
      <alignment horizontal="center" vertical="center" wrapText="1"/>
    </xf>
    <xf numFmtId="0" fontId="1" fillId="0" borderId="0"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center" vertical="center" wrapText="1"/>
    </xf>
    <xf numFmtId="0" fontId="2" fillId="0" borderId="0" xfId="0" applyNumberFormat="1" applyFont="1" applyFill="1" applyAlignment="1" applyProtection="1">
      <alignment horizontal="left" vertical="center" wrapText="1"/>
    </xf>
    <xf numFmtId="10" fontId="3" fillId="0" borderId="0" xfId="0" applyNumberFormat="1" applyFont="1" applyFill="1" applyAlignment="1" applyProtection="1">
      <alignment horizontal="center" vertical="center" wrapText="1"/>
    </xf>
    <xf numFmtId="0" fontId="0" fillId="0" borderId="0" xfId="0" applyNumberFormat="1" applyFont="1" applyFill="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0" fontId="6" fillId="2" borderId="3" xfId="0" applyNumberFormat="1" applyFont="1" applyFill="1" applyBorder="1" applyAlignment="1" applyProtection="1">
      <alignment horizontal="center" vertical="center" wrapText="1"/>
    </xf>
    <xf numFmtId="0" fontId="6" fillId="2" borderId="4"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center" wrapText="1"/>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wrapText="1"/>
      <protection locked="0"/>
    </xf>
    <xf numFmtId="0" fontId="8"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protection locked="0"/>
    </xf>
    <xf numFmtId="0" fontId="9"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protection locked="0"/>
    </xf>
    <xf numFmtId="0"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pplyProtection="1">
      <alignment vertical="center" wrapText="1"/>
      <protection locked="0"/>
    </xf>
    <xf numFmtId="0" fontId="7" fillId="0" borderId="2" xfId="0" applyNumberFormat="1" applyFont="1" applyFill="1" applyBorder="1" applyAlignment="1" applyProtection="1">
      <alignment vertical="center" wrapText="1"/>
    </xf>
    <xf numFmtId="0" fontId="7" fillId="0" borderId="2" xfId="0" applyNumberFormat="1" applyFont="1" applyFill="1" applyBorder="1" applyAlignment="1" applyProtection="1">
      <alignment horizontal="center" vertical="center" wrapText="1"/>
    </xf>
    <xf numFmtId="10" fontId="4" fillId="0" borderId="0" xfId="0" applyNumberFormat="1" applyFont="1" applyFill="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wrapText="1"/>
      <protection locked="0"/>
    </xf>
    <xf numFmtId="10" fontId="5" fillId="0" borderId="7" xfId="0" applyNumberFormat="1" applyFont="1" applyFill="1" applyBorder="1" applyAlignment="1" applyProtection="1">
      <alignment horizontal="center" vertical="center" wrapText="1"/>
      <protection locked="0"/>
    </xf>
    <xf numFmtId="10" fontId="5" fillId="0" borderId="8" xfId="0" applyNumberFormat="1" applyFont="1" applyFill="1" applyBorder="1" applyAlignment="1" applyProtection="1">
      <alignment horizontal="center" vertical="center" wrapText="1"/>
      <protection locked="0"/>
    </xf>
    <xf numFmtId="10" fontId="6" fillId="2" borderId="1" xfId="0" applyNumberFormat="1" applyFont="1" applyFill="1" applyBorder="1" applyAlignment="1" applyProtection="1">
      <alignment horizontal="center" vertical="center" wrapText="1"/>
      <protection locked="0"/>
    </xf>
    <xf numFmtId="10" fontId="7" fillId="0" borderId="1" xfId="0" applyNumberFormat="1" applyFont="1" applyFill="1" applyBorder="1" applyAlignment="1" applyProtection="1">
      <alignment horizontal="center" vertical="center" wrapText="1"/>
      <protection locked="0"/>
    </xf>
    <xf numFmtId="10" fontId="8"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1" fillId="0" borderId="0" xfId="0" applyNumberFormat="1" applyFont="1" applyFill="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0" fontId="3" fillId="0" borderId="1" xfId="0" applyNumberFormat="1" applyFont="1" applyFill="1" applyBorder="1" applyAlignment="1" applyProtection="1">
      <alignment horizontal="center" vertical="center" wrapText="1"/>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自治区下达塔城2007年财政扶贫资金项目下达计划表－1048万元" xfId="49"/>
    <cellStyle name="汇总 18 2 2 2 2" xfId="50"/>
    <cellStyle name="常规 12" xfId="51"/>
    <cellStyle name="常规 16" xfId="52"/>
    <cellStyle name="常规 43" xfId="53"/>
    <cellStyle name="常规 50" xfId="54"/>
    <cellStyle name="常规 55" xfId="55"/>
    <cellStyle name="常规 10" xfId="56"/>
    <cellStyle name="常规 10 2" xfId="57"/>
    <cellStyle name="常规 28" xfId="58"/>
    <cellStyle name="常规 2" xfId="59"/>
    <cellStyle name="常规_Sheet1_11_4" xfId="60"/>
    <cellStyle name="常规 14" xfId="61"/>
    <cellStyle name="常规 3" xfId="62"/>
    <cellStyle name="常规 18" xfId="63"/>
    <cellStyle name="常规 105" xfId="64"/>
  </cellStyles>
  <tableStyles count="0" defaultTableStyle="TableStyleMedium2" defaultPivotStyle="PivotStyleLight16"/>
  <colors>
    <mruColors>
      <color rgb="00D9D9D9"/>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82"/>
  <sheetViews>
    <sheetView showZeros="0" tabSelected="1" view="pageBreakPreview" zoomScale="70" zoomScaleNormal="85" workbookViewId="0">
      <pane xSplit="3" ySplit="3" topLeftCell="D42" activePane="bottomRight" state="frozen"/>
      <selection/>
      <selection pane="topRight"/>
      <selection pane="bottomLeft"/>
      <selection pane="bottomRight" activeCell="A45" sqref="A45:R45"/>
    </sheetView>
  </sheetViews>
  <sheetFormatPr defaultColWidth="9" defaultRowHeight="13.5"/>
  <cols>
    <col min="1" max="1" width="4.88333333333333" style="1" customWidth="1"/>
    <col min="2" max="2" width="10.6333333333333" style="1" customWidth="1"/>
    <col min="3" max="3" width="14.6416666666667" style="4" customWidth="1"/>
    <col min="4" max="4" width="5.88333333333333" style="4" customWidth="1"/>
    <col min="5" max="5" width="51.5" style="5" customWidth="1"/>
    <col min="6" max="6" width="8.625" style="4" customWidth="1"/>
    <col min="7" max="7" width="11.0666666666667" style="4" customWidth="1"/>
    <col min="8" max="12" width="8.56666666666667" style="4" customWidth="1"/>
    <col min="13" max="13" width="10.8833333333333" style="4" customWidth="1"/>
    <col min="14" max="14" width="9.1" style="6" customWidth="1"/>
    <col min="15" max="15" width="7.31666666666667" style="6" customWidth="1"/>
    <col min="16" max="16" width="10.25" style="7" customWidth="1"/>
    <col min="17" max="17" width="8.625" style="7" customWidth="1"/>
    <col min="18" max="18" width="8.20833333333333" style="8" customWidth="1"/>
    <col min="19" max="20" width="9" style="8"/>
    <col min="21" max="21" width="9" style="7"/>
    <col min="22" max="22" width="15.5583333333333" style="1"/>
    <col min="23" max="23" width="11.8916666666667" style="1"/>
    <col min="24" max="26" width="9.44166666666667" style="1"/>
    <col min="27" max="16384" width="9" style="1"/>
  </cols>
  <sheetData>
    <row r="1" s="1" customFormat="1" ht="40.5" customHeight="1" spans="1:21">
      <c r="A1" s="9" t="s">
        <v>0</v>
      </c>
      <c r="B1" s="9"/>
      <c r="C1" s="9"/>
      <c r="D1" s="9"/>
      <c r="E1" s="9"/>
      <c r="F1" s="9"/>
      <c r="G1" s="9"/>
      <c r="H1" s="9"/>
      <c r="I1" s="9"/>
      <c r="J1" s="9"/>
      <c r="K1" s="9"/>
      <c r="L1" s="9"/>
      <c r="M1" s="9"/>
      <c r="N1" s="40"/>
      <c r="O1" s="40"/>
      <c r="P1" s="9"/>
      <c r="Q1" s="9"/>
      <c r="R1" s="9"/>
      <c r="S1" s="51"/>
      <c r="T1" s="51"/>
      <c r="U1" s="52"/>
    </row>
    <row r="2" s="2" customFormat="1" ht="26.1" customHeight="1" spans="1:21">
      <c r="A2" s="10" t="s">
        <v>1</v>
      </c>
      <c r="B2" s="10" t="s">
        <v>2</v>
      </c>
      <c r="C2" s="10" t="s">
        <v>3</v>
      </c>
      <c r="D2" s="10" t="s">
        <v>4</v>
      </c>
      <c r="E2" s="10" t="s">
        <v>5</v>
      </c>
      <c r="F2" s="11" t="s">
        <v>6</v>
      </c>
      <c r="G2" s="12" t="s">
        <v>7</v>
      </c>
      <c r="H2" s="13"/>
      <c r="I2" s="13"/>
      <c r="J2" s="13"/>
      <c r="K2" s="13"/>
      <c r="L2" s="41"/>
      <c r="M2" s="42" t="s">
        <v>8</v>
      </c>
      <c r="N2" s="43" t="s">
        <v>9</v>
      </c>
      <c r="O2" s="44" t="s">
        <v>10</v>
      </c>
      <c r="P2" s="10" t="s">
        <v>11</v>
      </c>
      <c r="Q2" s="10" t="s">
        <v>12</v>
      </c>
      <c r="R2" s="10" t="s">
        <v>13</v>
      </c>
      <c r="S2" s="53"/>
      <c r="T2" s="53"/>
      <c r="U2" s="53"/>
    </row>
    <row r="3" s="3" customFormat="1" ht="69.95" customHeight="1" spans="1:21">
      <c r="A3" s="10"/>
      <c r="B3" s="10"/>
      <c r="C3" s="10"/>
      <c r="D3" s="10"/>
      <c r="E3" s="10"/>
      <c r="F3" s="14"/>
      <c r="G3" s="10" t="s">
        <v>14</v>
      </c>
      <c r="H3" s="15" t="s">
        <v>15</v>
      </c>
      <c r="I3" s="15" t="s">
        <v>16</v>
      </c>
      <c r="J3" s="15" t="s">
        <v>17</v>
      </c>
      <c r="K3" s="15" t="s">
        <v>18</v>
      </c>
      <c r="L3" s="15" t="s">
        <v>19</v>
      </c>
      <c r="M3" s="42"/>
      <c r="N3" s="43"/>
      <c r="O3" s="45"/>
      <c r="P3" s="10"/>
      <c r="Q3" s="10"/>
      <c r="R3" s="10"/>
      <c r="S3" s="53"/>
      <c r="T3" s="53"/>
      <c r="U3" s="53"/>
    </row>
    <row r="4" s="3" customFormat="1" ht="36" customHeight="1" spans="1:21">
      <c r="A4" s="16" t="s">
        <v>20</v>
      </c>
      <c r="B4" s="17"/>
      <c r="C4" s="18"/>
      <c r="D4" s="19"/>
      <c r="E4" s="19"/>
      <c r="F4" s="19">
        <f>SUM(F5:F82)</f>
        <v>64485.511561</v>
      </c>
      <c r="G4" s="19">
        <f>H4+I4+J4+K4</f>
        <v>59630.545</v>
      </c>
      <c r="H4" s="19">
        <f t="shared" ref="H4:M4" si="0">SUM(H5:H82)</f>
        <v>56774.6</v>
      </c>
      <c r="I4" s="19">
        <f t="shared" si="0"/>
        <v>768.945</v>
      </c>
      <c r="J4" s="19">
        <f t="shared" si="0"/>
        <v>2000</v>
      </c>
      <c r="K4" s="19">
        <f t="shared" si="0"/>
        <v>87</v>
      </c>
      <c r="L4" s="19">
        <f t="shared" si="0"/>
        <v>0</v>
      </c>
      <c r="M4" s="19">
        <f t="shared" si="0"/>
        <v>52493.001762</v>
      </c>
      <c r="N4" s="46">
        <f>M4/G4</f>
        <v>0.880303907368279</v>
      </c>
      <c r="O4" s="46"/>
      <c r="P4" s="19"/>
      <c r="Q4" s="19"/>
      <c r="R4" s="54"/>
      <c r="S4" s="55"/>
      <c r="T4" s="55"/>
      <c r="U4" s="55"/>
    </row>
    <row r="5" s="3" customFormat="1" ht="57" spans="1:21">
      <c r="A5" s="20">
        <v>1</v>
      </c>
      <c r="B5" s="21" t="s">
        <v>20</v>
      </c>
      <c r="C5" s="22" t="s">
        <v>21</v>
      </c>
      <c r="D5" s="22" t="s">
        <v>22</v>
      </c>
      <c r="E5" s="23" t="s">
        <v>23</v>
      </c>
      <c r="F5" s="24">
        <v>9900</v>
      </c>
      <c r="G5" s="25">
        <f t="shared" ref="G5:G31" si="1">H5+I5+J5+K5+L5</f>
        <v>8321.3182</v>
      </c>
      <c r="H5" s="22">
        <v>7552.3732</v>
      </c>
      <c r="I5" s="24">
        <v>768.945</v>
      </c>
      <c r="J5" s="24"/>
      <c r="K5" s="24"/>
      <c r="L5" s="24"/>
      <c r="M5" s="24">
        <v>6650.8244</v>
      </c>
      <c r="N5" s="47">
        <f>M5/G5</f>
        <v>0.799251301314256</v>
      </c>
      <c r="O5" s="48" t="s">
        <v>24</v>
      </c>
      <c r="P5" s="22" t="s">
        <v>25</v>
      </c>
      <c r="Q5" s="24" t="s">
        <v>26</v>
      </c>
      <c r="R5" s="56"/>
      <c r="S5" s="55"/>
      <c r="T5" s="55"/>
      <c r="U5" s="55"/>
    </row>
    <row r="6" s="3" customFormat="1" ht="71.25" spans="1:21">
      <c r="A6" s="20">
        <v>2</v>
      </c>
      <c r="B6" s="21" t="s">
        <v>20</v>
      </c>
      <c r="C6" s="22" t="s">
        <v>27</v>
      </c>
      <c r="D6" s="22" t="s">
        <v>22</v>
      </c>
      <c r="E6" s="26" t="s">
        <v>28</v>
      </c>
      <c r="F6" s="24">
        <v>657.9</v>
      </c>
      <c r="G6" s="25">
        <f t="shared" si="1"/>
        <v>584.95</v>
      </c>
      <c r="H6" s="22">
        <v>584.95</v>
      </c>
      <c r="I6" s="24"/>
      <c r="J6" s="24"/>
      <c r="K6" s="24"/>
      <c r="L6" s="24"/>
      <c r="M6" s="24">
        <v>584.95</v>
      </c>
      <c r="N6" s="47">
        <f t="shared" ref="N6:N30" si="2">M6/G6</f>
        <v>1</v>
      </c>
      <c r="O6" s="48" t="s">
        <v>29</v>
      </c>
      <c r="P6" s="22" t="s">
        <v>25</v>
      </c>
      <c r="Q6" s="24" t="s">
        <v>26</v>
      </c>
      <c r="R6" s="57"/>
      <c r="S6" s="55"/>
      <c r="T6" s="55"/>
      <c r="U6" s="55"/>
    </row>
    <row r="7" s="3" customFormat="1" ht="57" spans="1:21">
      <c r="A7" s="20">
        <v>3</v>
      </c>
      <c r="B7" s="21" t="s">
        <v>20</v>
      </c>
      <c r="C7" s="22" t="s">
        <v>30</v>
      </c>
      <c r="D7" s="22" t="s">
        <v>22</v>
      </c>
      <c r="E7" s="26" t="s">
        <v>31</v>
      </c>
      <c r="F7" s="24">
        <v>750</v>
      </c>
      <c r="G7" s="25">
        <f t="shared" si="1"/>
        <v>430.59</v>
      </c>
      <c r="H7" s="22">
        <v>430.59</v>
      </c>
      <c r="I7" s="24"/>
      <c r="J7" s="24"/>
      <c r="K7" s="24"/>
      <c r="L7" s="24"/>
      <c r="M7" s="24">
        <v>430.59</v>
      </c>
      <c r="N7" s="47">
        <f t="shared" si="2"/>
        <v>1</v>
      </c>
      <c r="O7" s="48" t="s">
        <v>29</v>
      </c>
      <c r="P7" s="22" t="s">
        <v>25</v>
      </c>
      <c r="Q7" s="24" t="s">
        <v>26</v>
      </c>
      <c r="R7" s="57"/>
      <c r="S7" s="55"/>
      <c r="T7" s="55"/>
      <c r="U7" s="55"/>
    </row>
    <row r="8" s="3" customFormat="1" ht="71.25" spans="1:21">
      <c r="A8" s="20">
        <v>4</v>
      </c>
      <c r="B8" s="21" t="s">
        <v>20</v>
      </c>
      <c r="C8" s="22" t="s">
        <v>32</v>
      </c>
      <c r="D8" s="22" t="s">
        <v>22</v>
      </c>
      <c r="E8" s="26" t="s">
        <v>33</v>
      </c>
      <c r="F8" s="24">
        <v>1880</v>
      </c>
      <c r="G8" s="25">
        <f t="shared" si="1"/>
        <v>1857.04</v>
      </c>
      <c r="H8" s="22">
        <v>1857.04</v>
      </c>
      <c r="I8" s="24"/>
      <c r="J8" s="24"/>
      <c r="K8" s="24"/>
      <c r="L8" s="24"/>
      <c r="M8" s="24">
        <v>1705.54</v>
      </c>
      <c r="N8" s="47">
        <f t="shared" si="2"/>
        <v>0.918418558566321</v>
      </c>
      <c r="O8" s="48" t="s">
        <v>29</v>
      </c>
      <c r="P8" s="22" t="s">
        <v>25</v>
      </c>
      <c r="Q8" s="24" t="s">
        <v>26</v>
      </c>
      <c r="R8" s="57"/>
      <c r="S8" s="55"/>
      <c r="T8" s="55"/>
      <c r="U8" s="55"/>
    </row>
    <row r="9" s="3" customFormat="1" ht="42.75" spans="1:21">
      <c r="A9" s="20">
        <v>5</v>
      </c>
      <c r="B9" s="21" t="s">
        <v>20</v>
      </c>
      <c r="C9" s="22" t="s">
        <v>34</v>
      </c>
      <c r="D9" s="22" t="s">
        <v>22</v>
      </c>
      <c r="E9" s="23" t="s">
        <v>35</v>
      </c>
      <c r="F9" s="27">
        <v>2000</v>
      </c>
      <c r="G9" s="25">
        <f t="shared" si="1"/>
        <v>2000</v>
      </c>
      <c r="H9" s="22">
        <v>2000</v>
      </c>
      <c r="I9" s="27"/>
      <c r="J9" s="27"/>
      <c r="K9" s="27"/>
      <c r="L9" s="27"/>
      <c r="M9" s="24">
        <v>1834.942212</v>
      </c>
      <c r="N9" s="47">
        <f t="shared" si="2"/>
        <v>0.917471106</v>
      </c>
      <c r="O9" s="48" t="s">
        <v>29</v>
      </c>
      <c r="P9" s="22" t="s">
        <v>25</v>
      </c>
      <c r="Q9" s="24" t="s">
        <v>26</v>
      </c>
      <c r="R9" s="57"/>
      <c r="S9" s="55"/>
      <c r="T9" s="55"/>
      <c r="U9" s="55"/>
    </row>
    <row r="10" s="3" customFormat="1" ht="71.25" spans="1:21">
      <c r="A10" s="20">
        <v>6</v>
      </c>
      <c r="B10" s="21" t="s">
        <v>20</v>
      </c>
      <c r="C10" s="22" t="s">
        <v>36</v>
      </c>
      <c r="D10" s="22" t="s">
        <v>22</v>
      </c>
      <c r="E10" s="23" t="s">
        <v>37</v>
      </c>
      <c r="F10" s="27">
        <v>301</v>
      </c>
      <c r="G10" s="25">
        <f t="shared" si="1"/>
        <v>301</v>
      </c>
      <c r="H10" s="22">
        <v>301</v>
      </c>
      <c r="I10" s="27"/>
      <c r="J10" s="27"/>
      <c r="K10" s="27"/>
      <c r="L10" s="27"/>
      <c r="M10" s="24">
        <v>241.775847</v>
      </c>
      <c r="N10" s="47">
        <f t="shared" si="2"/>
        <v>0.803242016611296</v>
      </c>
      <c r="O10" s="48" t="s">
        <v>29</v>
      </c>
      <c r="P10" s="22" t="s">
        <v>25</v>
      </c>
      <c r="Q10" s="24" t="s">
        <v>26</v>
      </c>
      <c r="R10" s="57"/>
      <c r="S10" s="55"/>
      <c r="T10" s="55"/>
      <c r="U10" s="55"/>
    </row>
    <row r="11" s="3" customFormat="1" ht="71.25" spans="1:21">
      <c r="A11" s="20">
        <v>7</v>
      </c>
      <c r="B11" s="21" t="s">
        <v>20</v>
      </c>
      <c r="C11" s="22" t="s">
        <v>38</v>
      </c>
      <c r="D11" s="22" t="s">
        <v>22</v>
      </c>
      <c r="E11" s="23" t="s">
        <v>39</v>
      </c>
      <c r="F11" s="27">
        <v>382</v>
      </c>
      <c r="G11" s="25">
        <f t="shared" si="1"/>
        <v>382</v>
      </c>
      <c r="H11" s="22">
        <v>382</v>
      </c>
      <c r="I11" s="27"/>
      <c r="J11" s="27"/>
      <c r="K11" s="27"/>
      <c r="L11" s="27"/>
      <c r="M11" s="24">
        <v>324.38908</v>
      </c>
      <c r="N11" s="47">
        <f t="shared" si="2"/>
        <v>0.849186073298429</v>
      </c>
      <c r="O11" s="48" t="s">
        <v>29</v>
      </c>
      <c r="P11" s="22" t="s">
        <v>25</v>
      </c>
      <c r="Q11" s="24" t="s">
        <v>26</v>
      </c>
      <c r="R11" s="57"/>
      <c r="S11" s="55"/>
      <c r="T11" s="55"/>
      <c r="U11" s="55"/>
    </row>
    <row r="12" ht="62" customHeight="1" spans="1:18">
      <c r="A12" s="20">
        <v>8</v>
      </c>
      <c r="B12" s="21" t="s">
        <v>20</v>
      </c>
      <c r="C12" s="22" t="s">
        <v>40</v>
      </c>
      <c r="D12" s="22" t="s">
        <v>22</v>
      </c>
      <c r="E12" s="23" t="s">
        <v>41</v>
      </c>
      <c r="F12" s="27">
        <v>363</v>
      </c>
      <c r="G12" s="25">
        <f t="shared" si="1"/>
        <v>363</v>
      </c>
      <c r="H12" s="22">
        <v>363</v>
      </c>
      <c r="I12" s="27"/>
      <c r="J12" s="27"/>
      <c r="K12" s="27"/>
      <c r="L12" s="27"/>
      <c r="M12" s="24">
        <v>303.821356</v>
      </c>
      <c r="N12" s="47">
        <f t="shared" si="2"/>
        <v>0.836973432506887</v>
      </c>
      <c r="O12" s="48" t="s">
        <v>29</v>
      </c>
      <c r="P12" s="22" t="s">
        <v>25</v>
      </c>
      <c r="Q12" s="24" t="s">
        <v>26</v>
      </c>
      <c r="R12" s="58"/>
    </row>
    <row r="13" ht="62" customHeight="1" spans="1:18">
      <c r="A13" s="20">
        <v>9</v>
      </c>
      <c r="B13" s="21" t="s">
        <v>20</v>
      </c>
      <c r="C13" s="22" t="s">
        <v>42</v>
      </c>
      <c r="D13" s="22" t="s">
        <v>22</v>
      </c>
      <c r="E13" s="23" t="s">
        <v>43</v>
      </c>
      <c r="F13" s="27">
        <v>323</v>
      </c>
      <c r="G13" s="25">
        <f t="shared" si="1"/>
        <v>323</v>
      </c>
      <c r="H13" s="22">
        <v>323</v>
      </c>
      <c r="I13" s="27"/>
      <c r="J13" s="27"/>
      <c r="K13" s="27"/>
      <c r="L13" s="27"/>
      <c r="M13" s="24">
        <v>261.546545</v>
      </c>
      <c r="N13" s="47">
        <f t="shared" si="2"/>
        <v>0.809741625386997</v>
      </c>
      <c r="O13" s="48" t="s">
        <v>29</v>
      </c>
      <c r="P13" s="22" t="s">
        <v>25</v>
      </c>
      <c r="Q13" s="24" t="s">
        <v>26</v>
      </c>
      <c r="R13" s="58"/>
    </row>
    <row r="14" ht="71.25" spans="1:18">
      <c r="A14" s="20">
        <v>10</v>
      </c>
      <c r="B14" s="21" t="s">
        <v>20</v>
      </c>
      <c r="C14" s="22" t="s">
        <v>44</v>
      </c>
      <c r="D14" s="22" t="s">
        <v>22</v>
      </c>
      <c r="E14" s="23" t="s">
        <v>45</v>
      </c>
      <c r="F14" s="27">
        <v>383</v>
      </c>
      <c r="G14" s="25">
        <f t="shared" si="1"/>
        <v>383</v>
      </c>
      <c r="H14" s="22">
        <v>383</v>
      </c>
      <c r="I14" s="27"/>
      <c r="J14" s="27"/>
      <c r="K14" s="27"/>
      <c r="L14" s="27"/>
      <c r="M14" s="24">
        <v>316.608785</v>
      </c>
      <c r="N14" s="47">
        <f t="shared" si="2"/>
        <v>0.826654791122715</v>
      </c>
      <c r="O14" s="48" t="s">
        <v>29</v>
      </c>
      <c r="P14" s="22" t="s">
        <v>25</v>
      </c>
      <c r="Q14" s="24" t="s">
        <v>26</v>
      </c>
      <c r="R14" s="58"/>
    </row>
    <row r="15" ht="71.25" spans="1:18">
      <c r="A15" s="20">
        <v>11</v>
      </c>
      <c r="B15" s="21" t="s">
        <v>20</v>
      </c>
      <c r="C15" s="22" t="s">
        <v>46</v>
      </c>
      <c r="D15" s="22" t="s">
        <v>22</v>
      </c>
      <c r="E15" s="23" t="s">
        <v>47</v>
      </c>
      <c r="F15" s="27">
        <v>307</v>
      </c>
      <c r="G15" s="25">
        <f t="shared" si="1"/>
        <v>307</v>
      </c>
      <c r="H15" s="22">
        <v>307</v>
      </c>
      <c r="I15" s="27"/>
      <c r="J15" s="27"/>
      <c r="K15" s="27"/>
      <c r="L15" s="27"/>
      <c r="M15" s="24">
        <v>255.076878</v>
      </c>
      <c r="N15" s="47">
        <f t="shared" si="2"/>
        <v>0.830869309446254</v>
      </c>
      <c r="O15" s="48" t="s">
        <v>29</v>
      </c>
      <c r="P15" s="22" t="s">
        <v>25</v>
      </c>
      <c r="Q15" s="24" t="s">
        <v>26</v>
      </c>
      <c r="R15" s="58"/>
    </row>
    <row r="16" ht="28.5" spans="1:18">
      <c r="A16" s="20">
        <v>12</v>
      </c>
      <c r="B16" s="21" t="s">
        <v>20</v>
      </c>
      <c r="C16" s="22" t="s">
        <v>48</v>
      </c>
      <c r="D16" s="22" t="s">
        <v>22</v>
      </c>
      <c r="E16" s="23" t="s">
        <v>49</v>
      </c>
      <c r="F16" s="27">
        <v>240</v>
      </c>
      <c r="G16" s="25">
        <f t="shared" si="1"/>
        <v>140</v>
      </c>
      <c r="H16" s="22">
        <v>140</v>
      </c>
      <c r="I16" s="27"/>
      <c r="J16" s="27"/>
      <c r="K16" s="27"/>
      <c r="L16" s="27"/>
      <c r="M16" s="24">
        <v>136.095831</v>
      </c>
      <c r="N16" s="47">
        <f t="shared" si="2"/>
        <v>0.972113078571429</v>
      </c>
      <c r="O16" s="48" t="s">
        <v>29</v>
      </c>
      <c r="P16" s="22" t="s">
        <v>50</v>
      </c>
      <c r="Q16" s="24" t="s">
        <v>26</v>
      </c>
      <c r="R16" s="58"/>
    </row>
    <row r="17" ht="114" spans="1:18">
      <c r="A17" s="20">
        <v>13</v>
      </c>
      <c r="B17" s="21" t="s">
        <v>20</v>
      </c>
      <c r="C17" s="22" t="s">
        <v>51</v>
      </c>
      <c r="D17" s="22" t="s">
        <v>22</v>
      </c>
      <c r="E17" s="23" t="s">
        <v>52</v>
      </c>
      <c r="F17" s="27">
        <v>1500</v>
      </c>
      <c r="G17" s="25">
        <f t="shared" si="1"/>
        <v>1500</v>
      </c>
      <c r="H17" s="22">
        <v>1500</v>
      </c>
      <c r="I17" s="27"/>
      <c r="J17" s="27"/>
      <c r="K17" s="27"/>
      <c r="L17" s="27"/>
      <c r="M17" s="24">
        <v>1492.669616</v>
      </c>
      <c r="N17" s="47">
        <f t="shared" si="2"/>
        <v>0.995113077333333</v>
      </c>
      <c r="O17" s="48" t="s">
        <v>29</v>
      </c>
      <c r="P17" s="22" t="s">
        <v>50</v>
      </c>
      <c r="Q17" s="24" t="s">
        <v>26</v>
      </c>
      <c r="R17" s="58"/>
    </row>
    <row r="18" ht="128.25" spans="1:18">
      <c r="A18" s="20">
        <v>14</v>
      </c>
      <c r="B18" s="21" t="s">
        <v>20</v>
      </c>
      <c r="C18" s="22" t="s">
        <v>53</v>
      </c>
      <c r="D18" s="22" t="s">
        <v>22</v>
      </c>
      <c r="E18" s="23" t="s">
        <v>54</v>
      </c>
      <c r="F18" s="27">
        <v>1800</v>
      </c>
      <c r="G18" s="25">
        <f t="shared" si="1"/>
        <v>1700</v>
      </c>
      <c r="H18" s="22">
        <v>1700</v>
      </c>
      <c r="I18" s="27"/>
      <c r="J18" s="27"/>
      <c r="K18" s="27"/>
      <c r="L18" s="27"/>
      <c r="M18" s="24">
        <v>1689.735712</v>
      </c>
      <c r="N18" s="47">
        <f t="shared" si="2"/>
        <v>0.993962183529412</v>
      </c>
      <c r="O18" s="48" t="s">
        <v>29</v>
      </c>
      <c r="P18" s="22" t="s">
        <v>50</v>
      </c>
      <c r="Q18" s="24" t="s">
        <v>26</v>
      </c>
      <c r="R18" s="58"/>
    </row>
    <row r="19" ht="54" spans="1:18">
      <c r="A19" s="20">
        <v>15</v>
      </c>
      <c r="B19" s="21" t="s">
        <v>20</v>
      </c>
      <c r="C19" s="28" t="s">
        <v>55</v>
      </c>
      <c r="D19" s="29" t="s">
        <v>22</v>
      </c>
      <c r="E19" s="30" t="s">
        <v>56</v>
      </c>
      <c r="F19" s="27">
        <v>757.62</v>
      </c>
      <c r="G19" s="25">
        <f t="shared" si="1"/>
        <v>660.015221</v>
      </c>
      <c r="H19" s="22">
        <v>660.015221</v>
      </c>
      <c r="I19" s="27"/>
      <c r="J19" s="27"/>
      <c r="K19" s="27"/>
      <c r="L19" s="27"/>
      <c r="M19" s="24">
        <v>624.320396</v>
      </c>
      <c r="N19" s="47">
        <f t="shared" si="2"/>
        <v>0.945918179059692</v>
      </c>
      <c r="O19" s="48" t="s">
        <v>29</v>
      </c>
      <c r="P19" s="22" t="s">
        <v>57</v>
      </c>
      <c r="Q19" s="24" t="s">
        <v>26</v>
      </c>
      <c r="R19" s="58"/>
    </row>
    <row r="20" ht="67.5" spans="1:18">
      <c r="A20" s="20">
        <v>16</v>
      </c>
      <c r="B20" s="21" t="s">
        <v>20</v>
      </c>
      <c r="C20" s="28" t="s">
        <v>58</v>
      </c>
      <c r="D20" s="29" t="s">
        <v>22</v>
      </c>
      <c r="E20" s="30" t="s">
        <v>59</v>
      </c>
      <c r="F20" s="31">
        <v>1534.8</v>
      </c>
      <c r="G20" s="25">
        <f t="shared" si="1"/>
        <v>1424.11536</v>
      </c>
      <c r="H20" s="32">
        <v>1424.11536</v>
      </c>
      <c r="I20" s="27"/>
      <c r="J20" s="27"/>
      <c r="K20" s="27"/>
      <c r="L20" s="27"/>
      <c r="M20" s="24">
        <v>1281.649503</v>
      </c>
      <c r="N20" s="47">
        <f t="shared" si="2"/>
        <v>0.899961856320404</v>
      </c>
      <c r="O20" s="48" t="s">
        <v>29</v>
      </c>
      <c r="P20" s="22" t="s">
        <v>57</v>
      </c>
      <c r="Q20" s="28" t="s">
        <v>26</v>
      </c>
      <c r="R20" s="58"/>
    </row>
    <row r="21" ht="142.5" spans="1:18">
      <c r="A21" s="20">
        <v>17</v>
      </c>
      <c r="B21" s="21" t="s">
        <v>20</v>
      </c>
      <c r="C21" s="29" t="s">
        <v>60</v>
      </c>
      <c r="D21" s="33" t="s">
        <v>22</v>
      </c>
      <c r="E21" s="23" t="s">
        <v>61</v>
      </c>
      <c r="F21" s="27">
        <v>2950</v>
      </c>
      <c r="G21" s="25">
        <f t="shared" si="1"/>
        <v>2750</v>
      </c>
      <c r="H21" s="22">
        <v>2750</v>
      </c>
      <c r="I21" s="27"/>
      <c r="J21" s="27"/>
      <c r="K21" s="27"/>
      <c r="L21" s="27"/>
      <c r="M21" s="24">
        <v>2142.236902</v>
      </c>
      <c r="N21" s="47">
        <f t="shared" si="2"/>
        <v>0.778995237090909</v>
      </c>
      <c r="O21" s="48" t="s">
        <v>29</v>
      </c>
      <c r="P21" s="33" t="s">
        <v>50</v>
      </c>
      <c r="Q21" s="24" t="s">
        <v>26</v>
      </c>
      <c r="R21" s="58"/>
    </row>
    <row r="22" ht="71.25" spans="1:18">
      <c r="A22" s="20">
        <v>18</v>
      </c>
      <c r="B22" s="21" t="s">
        <v>20</v>
      </c>
      <c r="C22" s="33" t="s">
        <v>62</v>
      </c>
      <c r="D22" s="33" t="s">
        <v>22</v>
      </c>
      <c r="E22" s="23" t="s">
        <v>63</v>
      </c>
      <c r="F22" s="27">
        <v>5000</v>
      </c>
      <c r="G22" s="25">
        <f t="shared" si="1"/>
        <v>5000</v>
      </c>
      <c r="H22" s="22">
        <v>5000</v>
      </c>
      <c r="I22" s="27"/>
      <c r="J22" s="27"/>
      <c r="K22" s="27"/>
      <c r="L22" s="27"/>
      <c r="M22" s="24">
        <v>5000</v>
      </c>
      <c r="N22" s="47">
        <f t="shared" si="2"/>
        <v>1</v>
      </c>
      <c r="O22" s="48" t="s">
        <v>29</v>
      </c>
      <c r="P22" s="33" t="s">
        <v>64</v>
      </c>
      <c r="Q22" s="24" t="s">
        <v>26</v>
      </c>
      <c r="R22" s="58"/>
    </row>
    <row r="23" ht="154" customHeight="1" spans="1:18">
      <c r="A23" s="20">
        <v>19</v>
      </c>
      <c r="B23" s="21" t="s">
        <v>20</v>
      </c>
      <c r="C23" s="31" t="s">
        <v>65</v>
      </c>
      <c r="D23" s="29" t="s">
        <v>22</v>
      </c>
      <c r="E23" s="34" t="s">
        <v>66</v>
      </c>
      <c r="F23" s="31">
        <v>2676.45</v>
      </c>
      <c r="G23" s="25">
        <f t="shared" si="1"/>
        <v>2284.739419</v>
      </c>
      <c r="H23" s="22">
        <v>2284.739419</v>
      </c>
      <c r="I23" s="27"/>
      <c r="J23" s="27"/>
      <c r="K23" s="27"/>
      <c r="L23" s="27"/>
      <c r="M23" s="24">
        <v>2149.334554</v>
      </c>
      <c r="N23" s="47">
        <f t="shared" si="2"/>
        <v>0.940735094832274</v>
      </c>
      <c r="O23" s="48" t="s">
        <v>29</v>
      </c>
      <c r="P23" s="22" t="s">
        <v>57</v>
      </c>
      <c r="Q23" s="24" t="s">
        <v>26</v>
      </c>
      <c r="R23" s="58"/>
    </row>
    <row r="24" ht="108" spans="1:18">
      <c r="A24" s="20">
        <v>20</v>
      </c>
      <c r="B24" s="21" t="s">
        <v>20</v>
      </c>
      <c r="C24" s="31" t="s">
        <v>67</v>
      </c>
      <c r="D24" s="29" t="s">
        <v>22</v>
      </c>
      <c r="E24" s="30" t="s">
        <v>68</v>
      </c>
      <c r="F24" s="31">
        <v>2390</v>
      </c>
      <c r="G24" s="25">
        <f t="shared" si="1"/>
        <v>2296.844041</v>
      </c>
      <c r="H24" s="22">
        <v>2296.844041</v>
      </c>
      <c r="I24" s="27"/>
      <c r="J24" s="27"/>
      <c r="K24" s="27"/>
      <c r="L24" s="27"/>
      <c r="M24" s="24">
        <v>2190.576088</v>
      </c>
      <c r="N24" s="47">
        <f t="shared" si="2"/>
        <v>0.953733056706047</v>
      </c>
      <c r="O24" s="48" t="s">
        <v>29</v>
      </c>
      <c r="P24" s="22" t="s">
        <v>57</v>
      </c>
      <c r="Q24" s="24" t="s">
        <v>26</v>
      </c>
      <c r="R24" s="58"/>
    </row>
    <row r="25" ht="121.5" spans="1:18">
      <c r="A25" s="20">
        <v>21</v>
      </c>
      <c r="B25" s="21" t="s">
        <v>20</v>
      </c>
      <c r="C25" s="31" t="s">
        <v>69</v>
      </c>
      <c r="D25" s="29" t="s">
        <v>22</v>
      </c>
      <c r="E25" s="30" t="s">
        <v>70</v>
      </c>
      <c r="F25" s="31">
        <v>1453.63</v>
      </c>
      <c r="G25" s="25">
        <f t="shared" si="1"/>
        <v>1133.650759</v>
      </c>
      <c r="H25" s="22">
        <v>1133.650759</v>
      </c>
      <c r="I25" s="27"/>
      <c r="J25" s="27"/>
      <c r="K25" s="27"/>
      <c r="L25" s="27"/>
      <c r="M25" s="24">
        <v>1105.353959</v>
      </c>
      <c r="N25" s="47">
        <f t="shared" si="2"/>
        <v>0.97503922634431</v>
      </c>
      <c r="O25" s="48" t="s">
        <v>29</v>
      </c>
      <c r="P25" s="22" t="s">
        <v>57</v>
      </c>
      <c r="Q25" s="24" t="s">
        <v>26</v>
      </c>
      <c r="R25" s="58"/>
    </row>
    <row r="26" ht="71.25" spans="1:18">
      <c r="A26" s="20">
        <v>22</v>
      </c>
      <c r="B26" s="21" t="s">
        <v>20</v>
      </c>
      <c r="C26" s="33" t="s">
        <v>71</v>
      </c>
      <c r="D26" s="33" t="s">
        <v>72</v>
      </c>
      <c r="E26" s="35" t="s">
        <v>73</v>
      </c>
      <c r="F26" s="27">
        <v>2041.2</v>
      </c>
      <c r="G26" s="25">
        <f t="shared" si="1"/>
        <v>1944</v>
      </c>
      <c r="H26" s="22">
        <v>1944</v>
      </c>
      <c r="I26" s="27"/>
      <c r="J26" s="27"/>
      <c r="K26" s="27"/>
      <c r="L26" s="27"/>
      <c r="M26" s="24">
        <v>1700.19</v>
      </c>
      <c r="N26" s="47">
        <f t="shared" si="2"/>
        <v>0.874583333333333</v>
      </c>
      <c r="O26" s="48" t="s">
        <v>29</v>
      </c>
      <c r="P26" s="22" t="s">
        <v>74</v>
      </c>
      <c r="Q26" s="24" t="s">
        <v>26</v>
      </c>
      <c r="R26" s="58"/>
    </row>
    <row r="27" ht="42.75" spans="1:18">
      <c r="A27" s="20">
        <v>23</v>
      </c>
      <c r="B27" s="21" t="s">
        <v>20</v>
      </c>
      <c r="C27" s="33" t="s">
        <v>75</v>
      </c>
      <c r="D27" s="33" t="s">
        <v>72</v>
      </c>
      <c r="E27" s="35" t="s">
        <v>76</v>
      </c>
      <c r="F27" s="27">
        <v>1203.6</v>
      </c>
      <c r="G27" s="25">
        <f t="shared" si="1"/>
        <v>1203.6</v>
      </c>
      <c r="H27" s="22">
        <v>1203.6</v>
      </c>
      <c r="I27" s="27"/>
      <c r="J27" s="27"/>
      <c r="K27" s="27"/>
      <c r="L27" s="27"/>
      <c r="M27" s="24">
        <v>1103.3</v>
      </c>
      <c r="N27" s="47">
        <f t="shared" si="2"/>
        <v>0.916666666666667</v>
      </c>
      <c r="O27" s="48" t="s">
        <v>29</v>
      </c>
      <c r="P27" s="22" t="s">
        <v>77</v>
      </c>
      <c r="Q27" s="24" t="s">
        <v>26</v>
      </c>
      <c r="R27" s="58"/>
    </row>
    <row r="28" ht="85.5" spans="1:18">
      <c r="A28" s="20">
        <v>24</v>
      </c>
      <c r="B28" s="21" t="s">
        <v>20</v>
      </c>
      <c r="C28" s="33" t="s">
        <v>78</v>
      </c>
      <c r="D28" s="33" t="s">
        <v>72</v>
      </c>
      <c r="E28" s="35" t="s">
        <v>79</v>
      </c>
      <c r="F28" s="27">
        <v>50</v>
      </c>
      <c r="G28" s="25">
        <f t="shared" si="1"/>
        <v>57.72735</v>
      </c>
      <c r="H28" s="22">
        <v>57.72735</v>
      </c>
      <c r="I28" s="27"/>
      <c r="J28" s="27"/>
      <c r="K28" s="27"/>
      <c r="L28" s="27"/>
      <c r="M28" s="24">
        <v>31.3421</v>
      </c>
      <c r="N28" s="47">
        <f t="shared" si="2"/>
        <v>0.542933288986936</v>
      </c>
      <c r="O28" s="48" t="s">
        <v>29</v>
      </c>
      <c r="P28" s="22" t="s">
        <v>80</v>
      </c>
      <c r="Q28" s="24" t="s">
        <v>26</v>
      </c>
      <c r="R28" s="58"/>
    </row>
    <row r="29" ht="57" spans="1:18">
      <c r="A29" s="20">
        <v>25</v>
      </c>
      <c r="B29" s="21" t="s">
        <v>20</v>
      </c>
      <c r="C29" s="33" t="s">
        <v>81</v>
      </c>
      <c r="D29" s="33" t="s">
        <v>82</v>
      </c>
      <c r="E29" s="35" t="s">
        <v>83</v>
      </c>
      <c r="F29" s="27">
        <v>50</v>
      </c>
      <c r="G29" s="25">
        <f t="shared" si="1"/>
        <v>38.865308</v>
      </c>
      <c r="H29" s="22">
        <v>38.865308</v>
      </c>
      <c r="I29" s="27"/>
      <c r="J29" s="27"/>
      <c r="K29" s="27"/>
      <c r="L29" s="27"/>
      <c r="M29" s="24">
        <v>38.865308</v>
      </c>
      <c r="N29" s="47">
        <f t="shared" si="2"/>
        <v>1</v>
      </c>
      <c r="O29" s="48" t="s">
        <v>29</v>
      </c>
      <c r="P29" s="22" t="s">
        <v>64</v>
      </c>
      <c r="Q29" s="24" t="s">
        <v>26</v>
      </c>
      <c r="R29" s="58"/>
    </row>
    <row r="30" ht="71.25" spans="1:18">
      <c r="A30" s="20">
        <v>26</v>
      </c>
      <c r="B30" s="21" t="s">
        <v>20</v>
      </c>
      <c r="C30" s="33" t="s">
        <v>84</v>
      </c>
      <c r="D30" s="33" t="s">
        <v>82</v>
      </c>
      <c r="E30" s="35" t="s">
        <v>85</v>
      </c>
      <c r="F30" s="27">
        <v>80</v>
      </c>
      <c r="G30" s="25">
        <f t="shared" si="1"/>
        <v>60</v>
      </c>
      <c r="H30" s="22">
        <v>60</v>
      </c>
      <c r="I30" s="27"/>
      <c r="J30" s="27"/>
      <c r="K30" s="27"/>
      <c r="L30" s="27"/>
      <c r="M30" s="24">
        <v>60</v>
      </c>
      <c r="N30" s="47">
        <f t="shared" si="2"/>
        <v>1</v>
      </c>
      <c r="O30" s="48" t="s">
        <v>29</v>
      </c>
      <c r="P30" s="22" t="s">
        <v>57</v>
      </c>
      <c r="Q30" s="24" t="s">
        <v>26</v>
      </c>
      <c r="R30" s="58"/>
    </row>
    <row r="31" ht="71.25" spans="1:18">
      <c r="A31" s="20">
        <v>27</v>
      </c>
      <c r="B31" s="21" t="s">
        <v>20</v>
      </c>
      <c r="C31" s="33" t="s">
        <v>86</v>
      </c>
      <c r="D31" s="33" t="s">
        <v>82</v>
      </c>
      <c r="E31" s="35" t="s">
        <v>87</v>
      </c>
      <c r="F31" s="27">
        <v>365.67</v>
      </c>
      <c r="G31" s="25">
        <f t="shared" si="1"/>
        <v>365.67</v>
      </c>
      <c r="H31" s="22">
        <v>365.67</v>
      </c>
      <c r="I31" s="27"/>
      <c r="J31" s="27"/>
      <c r="K31" s="27"/>
      <c r="L31" s="27"/>
      <c r="M31" s="24">
        <v>365.67</v>
      </c>
      <c r="N31" s="47">
        <f t="shared" ref="N31:N67" si="3">M31/G31</f>
        <v>1</v>
      </c>
      <c r="O31" s="48" t="s">
        <v>29</v>
      </c>
      <c r="P31" s="22" t="s">
        <v>88</v>
      </c>
      <c r="Q31" s="24" t="s">
        <v>26</v>
      </c>
      <c r="R31" s="58"/>
    </row>
    <row r="32" ht="114" spans="1:18">
      <c r="A32" s="20">
        <v>28</v>
      </c>
      <c r="B32" s="21" t="s">
        <v>20</v>
      </c>
      <c r="C32" s="33" t="s">
        <v>89</v>
      </c>
      <c r="D32" s="33" t="s">
        <v>82</v>
      </c>
      <c r="E32" s="35" t="s">
        <v>90</v>
      </c>
      <c r="F32" s="27">
        <v>80</v>
      </c>
      <c r="G32" s="25">
        <f t="shared" ref="G32:G41" si="4">H32+I32+J32+K32+L32</f>
        <v>61.107132</v>
      </c>
      <c r="H32" s="22">
        <v>61.107132</v>
      </c>
      <c r="I32" s="27"/>
      <c r="J32" s="27"/>
      <c r="K32" s="27">
        <v>0</v>
      </c>
      <c r="L32" s="27"/>
      <c r="M32" s="24">
        <v>61.107132</v>
      </c>
      <c r="N32" s="47">
        <f t="shared" si="3"/>
        <v>1</v>
      </c>
      <c r="O32" s="48" t="s">
        <v>29</v>
      </c>
      <c r="P32" s="22" t="s">
        <v>50</v>
      </c>
      <c r="Q32" s="24" t="s">
        <v>26</v>
      </c>
      <c r="R32" s="58"/>
    </row>
    <row r="33" ht="327.75" spans="1:18">
      <c r="A33" s="20">
        <v>29</v>
      </c>
      <c r="B33" s="21" t="s">
        <v>20</v>
      </c>
      <c r="C33" s="33" t="s">
        <v>91</v>
      </c>
      <c r="D33" s="33" t="s">
        <v>82</v>
      </c>
      <c r="E33" s="36" t="s">
        <v>92</v>
      </c>
      <c r="F33" s="27">
        <v>2050</v>
      </c>
      <c r="G33" s="25">
        <f t="shared" si="4"/>
        <v>1990</v>
      </c>
      <c r="H33" s="22">
        <v>1990</v>
      </c>
      <c r="I33" s="27"/>
      <c r="J33" s="27"/>
      <c r="K33" s="27"/>
      <c r="L33" s="27"/>
      <c r="M33" s="24">
        <v>1895.621688</v>
      </c>
      <c r="N33" s="47">
        <f t="shared" si="3"/>
        <v>0.952573712562814</v>
      </c>
      <c r="O33" s="48" t="s">
        <v>29</v>
      </c>
      <c r="P33" s="22" t="s">
        <v>77</v>
      </c>
      <c r="Q33" s="24" t="s">
        <v>26</v>
      </c>
      <c r="R33" s="58"/>
    </row>
    <row r="34" ht="71.25" spans="1:18">
      <c r="A34" s="20">
        <v>30</v>
      </c>
      <c r="B34" s="21" t="s">
        <v>20</v>
      </c>
      <c r="C34" s="33" t="s">
        <v>93</v>
      </c>
      <c r="D34" s="33" t="s">
        <v>82</v>
      </c>
      <c r="E34" s="35" t="s">
        <v>94</v>
      </c>
      <c r="F34" s="27">
        <v>1600</v>
      </c>
      <c r="G34" s="25">
        <f t="shared" si="4"/>
        <v>1514.29265</v>
      </c>
      <c r="H34" s="22">
        <v>427.29265</v>
      </c>
      <c r="I34" s="27"/>
      <c r="J34" s="27">
        <v>1000</v>
      </c>
      <c r="K34" s="27">
        <v>87</v>
      </c>
      <c r="L34" s="27"/>
      <c r="M34" s="24">
        <v>1280.454307</v>
      </c>
      <c r="N34" s="47">
        <f t="shared" si="3"/>
        <v>0.845579160012432</v>
      </c>
      <c r="O34" s="48" t="s">
        <v>29</v>
      </c>
      <c r="P34" s="22" t="s">
        <v>95</v>
      </c>
      <c r="Q34" s="24" t="s">
        <v>26</v>
      </c>
      <c r="R34" s="58"/>
    </row>
    <row r="35" ht="85.5" spans="1:18">
      <c r="A35" s="20">
        <v>31</v>
      </c>
      <c r="B35" s="21" t="s">
        <v>20</v>
      </c>
      <c r="C35" s="33" t="s">
        <v>96</v>
      </c>
      <c r="D35" s="33" t="s">
        <v>82</v>
      </c>
      <c r="E35" s="35" t="s">
        <v>97</v>
      </c>
      <c r="F35" s="27">
        <v>1500</v>
      </c>
      <c r="G35" s="25">
        <f t="shared" si="4"/>
        <v>1388.335866</v>
      </c>
      <c r="H35" s="22">
        <v>388.335866</v>
      </c>
      <c r="I35" s="27"/>
      <c r="J35" s="27">
        <v>1000</v>
      </c>
      <c r="K35" s="27"/>
      <c r="L35" s="27"/>
      <c r="M35" s="24">
        <v>1180.453425</v>
      </c>
      <c r="N35" s="47">
        <f t="shared" si="3"/>
        <v>0.850265021533341</v>
      </c>
      <c r="O35" s="48" t="s">
        <v>29</v>
      </c>
      <c r="P35" s="22" t="s">
        <v>95</v>
      </c>
      <c r="Q35" s="24" t="s">
        <v>26</v>
      </c>
      <c r="R35" s="58"/>
    </row>
    <row r="36" ht="57" spans="1:18">
      <c r="A36" s="20">
        <v>32</v>
      </c>
      <c r="B36" s="21" t="s">
        <v>20</v>
      </c>
      <c r="C36" s="33" t="s">
        <v>98</v>
      </c>
      <c r="D36" s="33" t="s">
        <v>82</v>
      </c>
      <c r="E36" s="35" t="s">
        <v>99</v>
      </c>
      <c r="F36" s="27">
        <v>180</v>
      </c>
      <c r="G36" s="25">
        <f t="shared" si="4"/>
        <v>339.8594</v>
      </c>
      <c r="H36" s="22">
        <v>339.8594</v>
      </c>
      <c r="I36" s="27"/>
      <c r="J36" s="27"/>
      <c r="K36" s="27"/>
      <c r="L36" s="27"/>
      <c r="M36" s="24">
        <v>290.4</v>
      </c>
      <c r="N36" s="47">
        <f t="shared" si="3"/>
        <v>0.854470995947147</v>
      </c>
      <c r="O36" s="48" t="s">
        <v>29</v>
      </c>
      <c r="P36" s="22" t="s">
        <v>64</v>
      </c>
      <c r="Q36" s="24" t="s">
        <v>26</v>
      </c>
      <c r="R36" s="58"/>
    </row>
    <row r="37" ht="42.75" spans="1:18">
      <c r="A37" s="20">
        <v>33</v>
      </c>
      <c r="B37" s="21" t="s">
        <v>20</v>
      </c>
      <c r="C37" s="33" t="s">
        <v>100</v>
      </c>
      <c r="D37" s="33" t="s">
        <v>82</v>
      </c>
      <c r="E37" s="35" t="s">
        <v>101</v>
      </c>
      <c r="F37" s="27">
        <v>540</v>
      </c>
      <c r="G37" s="25">
        <f t="shared" si="4"/>
        <v>536.9</v>
      </c>
      <c r="H37" s="22">
        <v>536.9</v>
      </c>
      <c r="I37" s="27"/>
      <c r="J37" s="27"/>
      <c r="K37" s="27"/>
      <c r="L37" s="27"/>
      <c r="M37" s="24">
        <v>483.21</v>
      </c>
      <c r="N37" s="47">
        <f t="shared" si="3"/>
        <v>0.9</v>
      </c>
      <c r="O37" s="48" t="s">
        <v>29</v>
      </c>
      <c r="P37" s="22" t="s">
        <v>102</v>
      </c>
      <c r="Q37" s="24" t="s">
        <v>26</v>
      </c>
      <c r="R37" s="58"/>
    </row>
    <row r="38" ht="57" spans="1:18">
      <c r="A38" s="20">
        <v>34</v>
      </c>
      <c r="B38" s="21" t="s">
        <v>20</v>
      </c>
      <c r="C38" s="33" t="s">
        <v>103</v>
      </c>
      <c r="D38" s="33" t="s">
        <v>104</v>
      </c>
      <c r="E38" s="35" t="s">
        <v>105</v>
      </c>
      <c r="F38" s="27">
        <v>2000</v>
      </c>
      <c r="G38" s="25">
        <f t="shared" si="4"/>
        <v>2000</v>
      </c>
      <c r="H38" s="22">
        <v>2000</v>
      </c>
      <c r="I38" s="27"/>
      <c r="J38" s="27"/>
      <c r="K38" s="27"/>
      <c r="L38" s="27"/>
      <c r="M38" s="24">
        <v>1999.95</v>
      </c>
      <c r="N38" s="47">
        <f t="shared" si="3"/>
        <v>0.999975</v>
      </c>
      <c r="O38" s="48" t="s">
        <v>29</v>
      </c>
      <c r="P38" s="22" t="s">
        <v>106</v>
      </c>
      <c r="Q38" s="24" t="s">
        <v>26</v>
      </c>
      <c r="R38" s="58"/>
    </row>
    <row r="39" ht="57" spans="1:18">
      <c r="A39" s="20">
        <v>35</v>
      </c>
      <c r="B39" s="21" t="s">
        <v>20</v>
      </c>
      <c r="C39" s="22" t="s">
        <v>107</v>
      </c>
      <c r="D39" s="33" t="s">
        <v>107</v>
      </c>
      <c r="E39" s="35" t="s">
        <v>108</v>
      </c>
      <c r="F39" s="27">
        <v>180</v>
      </c>
      <c r="G39" s="25">
        <f t="shared" si="4"/>
        <v>150</v>
      </c>
      <c r="H39" s="22">
        <v>150</v>
      </c>
      <c r="I39" s="27"/>
      <c r="J39" s="27"/>
      <c r="K39" s="27"/>
      <c r="L39" s="27"/>
      <c r="M39" s="24">
        <v>120</v>
      </c>
      <c r="N39" s="47">
        <f t="shared" si="3"/>
        <v>0.8</v>
      </c>
      <c r="O39" s="48" t="s">
        <v>29</v>
      </c>
      <c r="P39" s="22" t="s">
        <v>74</v>
      </c>
      <c r="Q39" s="24" t="s">
        <v>26</v>
      </c>
      <c r="R39" s="58"/>
    </row>
    <row r="40" ht="57" spans="1:18">
      <c r="A40" s="20">
        <v>36</v>
      </c>
      <c r="B40" s="21" t="s">
        <v>20</v>
      </c>
      <c r="C40" s="22" t="s">
        <v>109</v>
      </c>
      <c r="D40" s="22" t="s">
        <v>110</v>
      </c>
      <c r="E40" s="37" t="s">
        <v>111</v>
      </c>
      <c r="F40" s="27">
        <v>58.832</v>
      </c>
      <c r="G40" s="25">
        <f t="shared" si="4"/>
        <v>35.9726</v>
      </c>
      <c r="H40" s="22">
        <v>35.9726</v>
      </c>
      <c r="I40" s="27"/>
      <c r="J40" s="27"/>
      <c r="K40" s="27"/>
      <c r="L40" s="27"/>
      <c r="M40" s="49">
        <v>35.9726</v>
      </c>
      <c r="N40" s="47">
        <f t="shared" si="3"/>
        <v>1</v>
      </c>
      <c r="O40" s="48" t="s">
        <v>29</v>
      </c>
      <c r="P40" s="22" t="s">
        <v>112</v>
      </c>
      <c r="Q40" s="24" t="s">
        <v>26</v>
      </c>
      <c r="R40" s="58"/>
    </row>
    <row r="41" ht="42.75" spans="1:18">
      <c r="A41" s="20">
        <v>37</v>
      </c>
      <c r="B41" s="38" t="s">
        <v>20</v>
      </c>
      <c r="C41" s="22" t="s">
        <v>113</v>
      </c>
      <c r="D41" s="22" t="s">
        <v>22</v>
      </c>
      <c r="E41" s="37" t="s">
        <v>114</v>
      </c>
      <c r="F41" s="27">
        <v>80</v>
      </c>
      <c r="G41" s="39">
        <f t="shared" si="4"/>
        <v>70.87</v>
      </c>
      <c r="H41" s="22">
        <v>70.87</v>
      </c>
      <c r="I41" s="27"/>
      <c r="J41" s="27"/>
      <c r="K41" s="27"/>
      <c r="L41" s="27"/>
      <c r="M41" s="50">
        <v>65.459847</v>
      </c>
      <c r="N41" s="47">
        <f t="shared" si="3"/>
        <v>0.923660886129533</v>
      </c>
      <c r="O41" s="48" t="s">
        <v>29</v>
      </c>
      <c r="P41" s="22" t="s">
        <v>115</v>
      </c>
      <c r="Q41" s="24" t="s">
        <v>116</v>
      </c>
      <c r="R41" s="59"/>
    </row>
    <row r="42" ht="42.75" spans="1:18">
      <c r="A42" s="20">
        <v>38</v>
      </c>
      <c r="B42" s="38" t="s">
        <v>20</v>
      </c>
      <c r="C42" s="22" t="s">
        <v>117</v>
      </c>
      <c r="D42" s="22" t="s">
        <v>22</v>
      </c>
      <c r="E42" s="37" t="s">
        <v>118</v>
      </c>
      <c r="F42" s="27">
        <v>120</v>
      </c>
      <c r="G42" s="39">
        <f t="shared" ref="G42:G67" si="5">H42+I42+J42+K42+L42</f>
        <v>99</v>
      </c>
      <c r="H42" s="22">
        <v>99</v>
      </c>
      <c r="I42" s="27"/>
      <c r="J42" s="27"/>
      <c r="K42" s="27"/>
      <c r="L42" s="27"/>
      <c r="M42" s="24">
        <v>93.648729</v>
      </c>
      <c r="N42" s="47">
        <f t="shared" si="3"/>
        <v>0.945946757575758</v>
      </c>
      <c r="O42" s="48" t="s">
        <v>29</v>
      </c>
      <c r="P42" s="22" t="s">
        <v>64</v>
      </c>
      <c r="Q42" s="24" t="s">
        <v>116</v>
      </c>
      <c r="R42" s="58"/>
    </row>
    <row r="43" ht="42.75" spans="1:18">
      <c r="A43" s="20">
        <v>39</v>
      </c>
      <c r="B43" s="38" t="s">
        <v>20</v>
      </c>
      <c r="C43" s="22" t="s">
        <v>119</v>
      </c>
      <c r="D43" s="22" t="s">
        <v>22</v>
      </c>
      <c r="E43" s="37" t="s">
        <v>120</v>
      </c>
      <c r="F43" s="27">
        <v>380</v>
      </c>
      <c r="G43" s="39">
        <f t="shared" si="5"/>
        <v>344.65</v>
      </c>
      <c r="H43" s="22">
        <v>344.65</v>
      </c>
      <c r="I43" s="27"/>
      <c r="J43" s="27"/>
      <c r="K43" s="27"/>
      <c r="L43" s="27"/>
      <c r="M43" s="24">
        <v>305.281345</v>
      </c>
      <c r="N43" s="47">
        <f t="shared" si="3"/>
        <v>0.885772073117656</v>
      </c>
      <c r="O43" s="48" t="s">
        <v>29</v>
      </c>
      <c r="P43" s="22" t="s">
        <v>121</v>
      </c>
      <c r="Q43" s="24" t="s">
        <v>116</v>
      </c>
      <c r="R43" s="58"/>
    </row>
    <row r="44" ht="42.75" spans="1:18">
      <c r="A44" s="20">
        <v>40</v>
      </c>
      <c r="B44" s="38" t="s">
        <v>20</v>
      </c>
      <c r="C44" s="22" t="s">
        <v>122</v>
      </c>
      <c r="D44" s="22" t="s">
        <v>22</v>
      </c>
      <c r="E44" s="37" t="s">
        <v>123</v>
      </c>
      <c r="F44" s="27">
        <v>220</v>
      </c>
      <c r="G44" s="39">
        <f t="shared" si="5"/>
        <v>198.65</v>
      </c>
      <c r="H44" s="22">
        <v>198.65</v>
      </c>
      <c r="I44" s="27"/>
      <c r="J44" s="27"/>
      <c r="K44" s="27"/>
      <c r="L44" s="27"/>
      <c r="M44" s="24">
        <v>193.04976</v>
      </c>
      <c r="N44" s="47">
        <f t="shared" si="3"/>
        <v>0.971808507425119</v>
      </c>
      <c r="O44" s="48" t="s">
        <v>29</v>
      </c>
      <c r="P44" s="22" t="s">
        <v>124</v>
      </c>
      <c r="Q44" s="24" t="s">
        <v>116</v>
      </c>
      <c r="R44" s="58"/>
    </row>
    <row r="45" ht="42.75" spans="1:18">
      <c r="A45" s="20">
        <v>41</v>
      </c>
      <c r="B45" s="21" t="s">
        <v>20</v>
      </c>
      <c r="C45" s="22" t="s">
        <v>125</v>
      </c>
      <c r="D45" s="22" t="s">
        <v>22</v>
      </c>
      <c r="E45" s="37" t="s">
        <v>126</v>
      </c>
      <c r="F45" s="27">
        <v>398</v>
      </c>
      <c r="G45" s="25">
        <f t="shared" si="5"/>
        <v>373.83</v>
      </c>
      <c r="H45" s="22">
        <v>373.83</v>
      </c>
      <c r="I45" s="27"/>
      <c r="J45" s="27"/>
      <c r="K45" s="27"/>
      <c r="L45" s="27"/>
      <c r="M45" s="24">
        <v>345.752928</v>
      </c>
      <c r="N45" s="47">
        <f t="shared" si="3"/>
        <v>0.924893475644009</v>
      </c>
      <c r="O45" s="48" t="s">
        <v>29</v>
      </c>
      <c r="P45" s="22" t="s">
        <v>127</v>
      </c>
      <c r="Q45" s="24" t="s">
        <v>116</v>
      </c>
      <c r="R45" s="58"/>
    </row>
    <row r="46" ht="42.75" spans="1:18">
      <c r="A46" s="20">
        <v>42</v>
      </c>
      <c r="B46" s="38" t="s">
        <v>20</v>
      </c>
      <c r="C46" s="22" t="s">
        <v>128</v>
      </c>
      <c r="D46" s="22" t="s">
        <v>22</v>
      </c>
      <c r="E46" s="37" t="s">
        <v>129</v>
      </c>
      <c r="F46" s="27">
        <v>360</v>
      </c>
      <c r="G46" s="39">
        <f t="shared" si="5"/>
        <v>289.8</v>
      </c>
      <c r="H46" s="22">
        <v>289.8</v>
      </c>
      <c r="I46" s="27"/>
      <c r="J46" s="27"/>
      <c r="K46" s="27"/>
      <c r="L46" s="27"/>
      <c r="M46" s="24">
        <v>262.322668</v>
      </c>
      <c r="N46" s="47">
        <f t="shared" si="3"/>
        <v>0.905185189786059</v>
      </c>
      <c r="O46" s="48" t="s">
        <v>29</v>
      </c>
      <c r="P46" s="22" t="s">
        <v>130</v>
      </c>
      <c r="Q46" s="24" t="s">
        <v>116</v>
      </c>
      <c r="R46" s="58"/>
    </row>
    <row r="47" ht="42.75" spans="1:18">
      <c r="A47" s="20">
        <v>43</v>
      </c>
      <c r="B47" s="38" t="s">
        <v>20</v>
      </c>
      <c r="C47" s="22" t="s">
        <v>131</v>
      </c>
      <c r="D47" s="22" t="s">
        <v>22</v>
      </c>
      <c r="E47" s="37" t="s">
        <v>132</v>
      </c>
      <c r="F47" s="27">
        <v>390</v>
      </c>
      <c r="G47" s="39">
        <f t="shared" si="5"/>
        <v>349.88</v>
      </c>
      <c r="H47" s="22">
        <v>349.88</v>
      </c>
      <c r="I47" s="27"/>
      <c r="J47" s="27"/>
      <c r="K47" s="27"/>
      <c r="L47" s="27"/>
      <c r="M47" s="24">
        <v>310.710918</v>
      </c>
      <c r="N47" s="47">
        <f t="shared" si="3"/>
        <v>0.888049954270035</v>
      </c>
      <c r="O47" s="48" t="s">
        <v>29</v>
      </c>
      <c r="P47" s="22" t="s">
        <v>133</v>
      </c>
      <c r="Q47" s="24" t="s">
        <v>116</v>
      </c>
      <c r="R47" s="58"/>
    </row>
    <row r="48" ht="57" spans="1:18">
      <c r="A48" s="20">
        <v>44</v>
      </c>
      <c r="B48" s="38" t="s">
        <v>20</v>
      </c>
      <c r="C48" s="22" t="s">
        <v>134</v>
      </c>
      <c r="D48" s="22" t="s">
        <v>22</v>
      </c>
      <c r="E48" s="37" t="s">
        <v>135</v>
      </c>
      <c r="F48" s="27">
        <v>396</v>
      </c>
      <c r="G48" s="39">
        <f t="shared" si="5"/>
        <v>376</v>
      </c>
      <c r="H48" s="22">
        <v>376</v>
      </c>
      <c r="I48" s="27"/>
      <c r="J48" s="27"/>
      <c r="K48" s="27"/>
      <c r="L48" s="27"/>
      <c r="M48" s="24">
        <v>374.882539</v>
      </c>
      <c r="N48" s="47">
        <f t="shared" si="3"/>
        <v>0.997028029255319</v>
      </c>
      <c r="O48" s="48" t="s">
        <v>29</v>
      </c>
      <c r="P48" s="22" t="s">
        <v>136</v>
      </c>
      <c r="Q48" s="24" t="s">
        <v>116</v>
      </c>
      <c r="R48" s="58"/>
    </row>
    <row r="49" ht="42.75" spans="1:18">
      <c r="A49" s="20">
        <v>45</v>
      </c>
      <c r="B49" s="38" t="s">
        <v>20</v>
      </c>
      <c r="C49" s="22" t="s">
        <v>137</v>
      </c>
      <c r="D49" s="22" t="s">
        <v>22</v>
      </c>
      <c r="E49" s="37" t="s">
        <v>138</v>
      </c>
      <c r="F49" s="27">
        <v>150</v>
      </c>
      <c r="G49" s="39">
        <f t="shared" si="5"/>
        <v>150</v>
      </c>
      <c r="H49" s="22">
        <v>150</v>
      </c>
      <c r="I49" s="27"/>
      <c r="J49" s="27"/>
      <c r="K49" s="27"/>
      <c r="L49" s="27"/>
      <c r="M49" s="24">
        <v>114.384921</v>
      </c>
      <c r="N49" s="47">
        <f t="shared" si="3"/>
        <v>0.76256614</v>
      </c>
      <c r="O49" s="48" t="s">
        <v>29</v>
      </c>
      <c r="P49" s="22" t="s">
        <v>139</v>
      </c>
      <c r="Q49" s="24" t="s">
        <v>116</v>
      </c>
      <c r="R49" s="58"/>
    </row>
    <row r="50" ht="42.75" spans="1:18">
      <c r="A50" s="20">
        <v>46</v>
      </c>
      <c r="B50" s="38" t="s">
        <v>20</v>
      </c>
      <c r="C50" s="22" t="s">
        <v>140</v>
      </c>
      <c r="D50" s="22" t="s">
        <v>22</v>
      </c>
      <c r="E50" s="37" t="s">
        <v>141</v>
      </c>
      <c r="F50" s="27">
        <v>140</v>
      </c>
      <c r="G50" s="39">
        <f t="shared" si="5"/>
        <v>111.88</v>
      </c>
      <c r="H50" s="22">
        <v>111.88</v>
      </c>
      <c r="I50" s="27"/>
      <c r="J50" s="27"/>
      <c r="K50" s="27"/>
      <c r="L50" s="27"/>
      <c r="M50" s="24">
        <v>111.111613</v>
      </c>
      <c r="N50" s="47">
        <f t="shared" si="3"/>
        <v>0.993132043260637</v>
      </c>
      <c r="O50" s="48" t="s">
        <v>29</v>
      </c>
      <c r="P50" s="22" t="s">
        <v>142</v>
      </c>
      <c r="Q50" s="24" t="s">
        <v>116</v>
      </c>
      <c r="R50" s="58"/>
    </row>
    <row r="51" ht="42.75" spans="1:18">
      <c r="A51" s="20">
        <v>47</v>
      </c>
      <c r="B51" s="38" t="s">
        <v>20</v>
      </c>
      <c r="C51" s="22" t="s">
        <v>143</v>
      </c>
      <c r="D51" s="22" t="s">
        <v>22</v>
      </c>
      <c r="E51" s="37" t="s">
        <v>144</v>
      </c>
      <c r="F51" s="27">
        <v>310</v>
      </c>
      <c r="G51" s="39">
        <f t="shared" si="5"/>
        <v>271.72</v>
      </c>
      <c r="H51" s="22">
        <v>271.72</v>
      </c>
      <c r="I51" s="27"/>
      <c r="J51" s="27"/>
      <c r="K51" s="27"/>
      <c r="L51" s="27"/>
      <c r="M51" s="24">
        <v>235.835224</v>
      </c>
      <c r="N51" s="47">
        <f t="shared" si="3"/>
        <v>0.867934726924775</v>
      </c>
      <c r="O51" s="48" t="s">
        <v>29</v>
      </c>
      <c r="P51" s="22" t="s">
        <v>145</v>
      </c>
      <c r="Q51" s="24" t="s">
        <v>116</v>
      </c>
      <c r="R51" s="58"/>
    </row>
    <row r="52" ht="42.75" spans="1:18">
      <c r="A52" s="20">
        <v>48</v>
      </c>
      <c r="B52" s="38" t="s">
        <v>20</v>
      </c>
      <c r="C52" s="22" t="s">
        <v>146</v>
      </c>
      <c r="D52" s="22" t="s">
        <v>22</v>
      </c>
      <c r="E52" s="37" t="s">
        <v>147</v>
      </c>
      <c r="F52" s="27">
        <v>102</v>
      </c>
      <c r="G52" s="39">
        <f t="shared" si="5"/>
        <v>76.17</v>
      </c>
      <c r="H52" s="22">
        <v>76.17</v>
      </c>
      <c r="I52" s="27"/>
      <c r="J52" s="27"/>
      <c r="K52" s="27"/>
      <c r="L52" s="27"/>
      <c r="M52" s="24">
        <v>61.004965</v>
      </c>
      <c r="N52" s="47">
        <f t="shared" si="3"/>
        <v>0.800905408953656</v>
      </c>
      <c r="O52" s="48" t="s">
        <v>29</v>
      </c>
      <c r="P52" s="22" t="s">
        <v>148</v>
      </c>
      <c r="Q52" s="24" t="s">
        <v>116</v>
      </c>
      <c r="R52" s="58"/>
    </row>
    <row r="53" ht="57" spans="1:18">
      <c r="A53" s="20">
        <v>49</v>
      </c>
      <c r="B53" s="38" t="s">
        <v>20</v>
      </c>
      <c r="C53" s="22" t="s">
        <v>149</v>
      </c>
      <c r="D53" s="22" t="s">
        <v>22</v>
      </c>
      <c r="E53" s="37" t="s">
        <v>150</v>
      </c>
      <c r="F53" s="27">
        <v>204</v>
      </c>
      <c r="G53" s="39">
        <f t="shared" si="5"/>
        <v>194.88</v>
      </c>
      <c r="H53" s="22">
        <v>194.88</v>
      </c>
      <c r="I53" s="27"/>
      <c r="J53" s="27"/>
      <c r="K53" s="27"/>
      <c r="L53" s="27"/>
      <c r="M53" s="24">
        <v>170.480071</v>
      </c>
      <c r="N53" s="47">
        <f t="shared" si="3"/>
        <v>0.874795109811166</v>
      </c>
      <c r="O53" s="48" t="s">
        <v>29</v>
      </c>
      <c r="P53" s="22" t="s">
        <v>130</v>
      </c>
      <c r="Q53" s="24" t="s">
        <v>116</v>
      </c>
      <c r="R53" s="58"/>
    </row>
    <row r="54" ht="57" spans="1:18">
      <c r="A54" s="20">
        <v>50</v>
      </c>
      <c r="B54" s="38" t="s">
        <v>20</v>
      </c>
      <c r="C54" s="22" t="s">
        <v>151</v>
      </c>
      <c r="D54" s="22" t="s">
        <v>22</v>
      </c>
      <c r="E54" s="37" t="s">
        <v>152</v>
      </c>
      <c r="F54" s="27">
        <v>306</v>
      </c>
      <c r="G54" s="39">
        <f t="shared" si="5"/>
        <v>306</v>
      </c>
      <c r="H54" s="22">
        <v>306</v>
      </c>
      <c r="I54" s="27"/>
      <c r="J54" s="27"/>
      <c r="K54" s="27"/>
      <c r="L54" s="27"/>
      <c r="M54" s="24">
        <v>194.20779</v>
      </c>
      <c r="N54" s="47">
        <f t="shared" si="3"/>
        <v>0.634665980392157</v>
      </c>
      <c r="O54" s="48" t="s">
        <v>29</v>
      </c>
      <c r="P54" s="22" t="s">
        <v>139</v>
      </c>
      <c r="Q54" s="24" t="s">
        <v>116</v>
      </c>
      <c r="R54" s="58"/>
    </row>
    <row r="55" ht="57" spans="1:18">
      <c r="A55" s="20">
        <v>51</v>
      </c>
      <c r="B55" s="38" t="s">
        <v>20</v>
      </c>
      <c r="C55" s="22" t="s">
        <v>153</v>
      </c>
      <c r="D55" s="22" t="s">
        <v>22</v>
      </c>
      <c r="E55" s="37" t="s">
        <v>154</v>
      </c>
      <c r="F55" s="27">
        <v>306</v>
      </c>
      <c r="G55" s="39">
        <f t="shared" si="5"/>
        <v>306</v>
      </c>
      <c r="H55" s="22">
        <v>306</v>
      </c>
      <c r="I55" s="27"/>
      <c r="J55" s="27"/>
      <c r="K55" s="27"/>
      <c r="L55" s="27"/>
      <c r="M55" s="24">
        <v>201.59816</v>
      </c>
      <c r="N55" s="47">
        <f t="shared" si="3"/>
        <v>0.658817516339869</v>
      </c>
      <c r="O55" s="48" t="s">
        <v>29</v>
      </c>
      <c r="P55" s="22" t="s">
        <v>139</v>
      </c>
      <c r="Q55" s="24" t="s">
        <v>116</v>
      </c>
      <c r="R55" s="58"/>
    </row>
    <row r="56" ht="128.25" spans="1:18">
      <c r="A56" s="20">
        <v>52</v>
      </c>
      <c r="B56" s="21" t="s">
        <v>20</v>
      </c>
      <c r="C56" s="22" t="s">
        <v>155</v>
      </c>
      <c r="D56" s="22" t="s">
        <v>22</v>
      </c>
      <c r="E56" s="37" t="s">
        <v>156</v>
      </c>
      <c r="F56" s="27">
        <v>640</v>
      </c>
      <c r="G56" s="25">
        <f t="shared" si="5"/>
        <v>640</v>
      </c>
      <c r="H56" s="22">
        <v>640</v>
      </c>
      <c r="I56" s="27"/>
      <c r="J56" s="27"/>
      <c r="K56" s="27"/>
      <c r="L56" s="27"/>
      <c r="M56" s="24">
        <v>450.34929</v>
      </c>
      <c r="N56" s="47">
        <f t="shared" si="3"/>
        <v>0.703670765625</v>
      </c>
      <c r="O56" s="48" t="s">
        <v>24</v>
      </c>
      <c r="P56" s="22" t="s">
        <v>139</v>
      </c>
      <c r="Q56" s="24" t="s">
        <v>116</v>
      </c>
      <c r="R56" s="58"/>
    </row>
    <row r="57" ht="71.25" spans="1:18">
      <c r="A57" s="20">
        <v>53</v>
      </c>
      <c r="B57" s="38" t="s">
        <v>20</v>
      </c>
      <c r="C57" s="22" t="s">
        <v>157</v>
      </c>
      <c r="D57" s="22" t="s">
        <v>82</v>
      </c>
      <c r="E57" s="37" t="s">
        <v>158</v>
      </c>
      <c r="F57" s="27">
        <v>880</v>
      </c>
      <c r="G57" s="39">
        <f t="shared" si="5"/>
        <v>840</v>
      </c>
      <c r="H57" s="22">
        <v>840</v>
      </c>
      <c r="I57" s="27"/>
      <c r="J57" s="27"/>
      <c r="K57" s="27"/>
      <c r="L57" s="27"/>
      <c r="M57" s="24">
        <v>797.366707</v>
      </c>
      <c r="N57" s="47">
        <f t="shared" si="3"/>
        <v>0.949246079761905</v>
      </c>
      <c r="O57" s="48" t="s">
        <v>29</v>
      </c>
      <c r="P57" s="22" t="s">
        <v>77</v>
      </c>
      <c r="Q57" s="24" t="s">
        <v>116</v>
      </c>
      <c r="R57" s="58"/>
    </row>
    <row r="58" ht="213.75" spans="1:18">
      <c r="A58" s="20">
        <v>54</v>
      </c>
      <c r="B58" s="38" t="s">
        <v>20</v>
      </c>
      <c r="C58" s="22" t="s">
        <v>159</v>
      </c>
      <c r="D58" s="22" t="s">
        <v>22</v>
      </c>
      <c r="E58" s="37" t="s">
        <v>160</v>
      </c>
      <c r="F58" s="27">
        <v>1152</v>
      </c>
      <c r="G58" s="39">
        <f t="shared" si="5"/>
        <v>1152</v>
      </c>
      <c r="H58" s="22">
        <v>1152</v>
      </c>
      <c r="I58" s="27"/>
      <c r="J58" s="27"/>
      <c r="K58" s="27"/>
      <c r="L58" s="27"/>
      <c r="M58" s="24">
        <v>1075.740014</v>
      </c>
      <c r="N58" s="47">
        <f t="shared" si="3"/>
        <v>0.933802095486111</v>
      </c>
      <c r="O58" s="48" t="s">
        <v>29</v>
      </c>
      <c r="P58" s="22" t="s">
        <v>25</v>
      </c>
      <c r="Q58" s="24" t="s">
        <v>26</v>
      </c>
      <c r="R58" s="58"/>
    </row>
    <row r="59" ht="156.75" spans="1:18">
      <c r="A59" s="20">
        <v>55</v>
      </c>
      <c r="B59" s="38" t="s">
        <v>20</v>
      </c>
      <c r="C59" s="22" t="s">
        <v>161</v>
      </c>
      <c r="D59" s="22" t="s">
        <v>22</v>
      </c>
      <c r="E59" s="37" t="s">
        <v>162</v>
      </c>
      <c r="F59" s="27">
        <v>448</v>
      </c>
      <c r="G59" s="39">
        <f t="shared" si="5"/>
        <v>407.41</v>
      </c>
      <c r="H59" s="22">
        <v>407.41</v>
      </c>
      <c r="I59" s="27"/>
      <c r="J59" s="27"/>
      <c r="K59" s="27"/>
      <c r="L59" s="27"/>
      <c r="M59" s="24">
        <v>406.544401</v>
      </c>
      <c r="N59" s="47">
        <f t="shared" si="3"/>
        <v>0.997875361429518</v>
      </c>
      <c r="O59" s="48" t="s">
        <v>29</v>
      </c>
      <c r="P59" s="22" t="s">
        <v>25</v>
      </c>
      <c r="Q59" s="24" t="s">
        <v>26</v>
      </c>
      <c r="R59" s="58"/>
    </row>
    <row r="60" ht="57" spans="1:18">
      <c r="A60" s="20">
        <v>56</v>
      </c>
      <c r="B60" s="38" t="s">
        <v>20</v>
      </c>
      <c r="C60" s="22" t="s">
        <v>163</v>
      </c>
      <c r="D60" s="22" t="s">
        <v>22</v>
      </c>
      <c r="E60" s="37" t="s">
        <v>164</v>
      </c>
      <c r="F60" s="27">
        <v>395</v>
      </c>
      <c r="G60" s="39">
        <f t="shared" si="5"/>
        <v>385</v>
      </c>
      <c r="H60" s="22">
        <v>385</v>
      </c>
      <c r="I60" s="27"/>
      <c r="J60" s="27"/>
      <c r="K60" s="27"/>
      <c r="L60" s="27"/>
      <c r="M60" s="24">
        <v>344.166485</v>
      </c>
      <c r="N60" s="47">
        <f t="shared" si="3"/>
        <v>0.893938922077922</v>
      </c>
      <c r="O60" s="48" t="s">
        <v>29</v>
      </c>
      <c r="P60" s="22" t="s">
        <v>133</v>
      </c>
      <c r="Q60" s="24" t="s">
        <v>165</v>
      </c>
      <c r="R60" s="58"/>
    </row>
    <row r="61" ht="57" spans="1:18">
      <c r="A61" s="20">
        <v>57</v>
      </c>
      <c r="B61" s="38" t="s">
        <v>20</v>
      </c>
      <c r="C61" s="22" t="s">
        <v>166</v>
      </c>
      <c r="D61" s="22" t="s">
        <v>22</v>
      </c>
      <c r="E61" s="37" t="s">
        <v>167</v>
      </c>
      <c r="F61" s="27">
        <v>133.69</v>
      </c>
      <c r="G61" s="39">
        <f t="shared" si="5"/>
        <v>133.69</v>
      </c>
      <c r="H61" s="22">
        <v>133.69</v>
      </c>
      <c r="I61" s="27"/>
      <c r="J61" s="27"/>
      <c r="K61" s="27"/>
      <c r="L61" s="27"/>
      <c r="M61" s="24">
        <v>102.530724</v>
      </c>
      <c r="N61" s="47">
        <f t="shared" si="3"/>
        <v>0.766928895205326</v>
      </c>
      <c r="O61" s="48" t="s">
        <v>29</v>
      </c>
      <c r="P61" s="22" t="s">
        <v>25</v>
      </c>
      <c r="Q61" s="24" t="s">
        <v>165</v>
      </c>
      <c r="R61" s="58"/>
    </row>
    <row r="62" ht="71.25" spans="1:18">
      <c r="A62" s="20">
        <v>58</v>
      </c>
      <c r="B62" s="21" t="s">
        <v>20</v>
      </c>
      <c r="C62" s="22" t="s">
        <v>168</v>
      </c>
      <c r="D62" s="22" t="s">
        <v>22</v>
      </c>
      <c r="E62" s="37" t="s">
        <v>169</v>
      </c>
      <c r="F62" s="27">
        <v>390.0672</v>
      </c>
      <c r="G62" s="25">
        <f t="shared" si="5"/>
        <v>366.77</v>
      </c>
      <c r="H62" s="22">
        <v>366.77</v>
      </c>
      <c r="I62" s="27"/>
      <c r="J62" s="27"/>
      <c r="K62" s="27"/>
      <c r="L62" s="27"/>
      <c r="M62" s="24">
        <v>327.842445</v>
      </c>
      <c r="N62" s="47">
        <f t="shared" si="3"/>
        <v>0.893863852005344</v>
      </c>
      <c r="O62" s="48" t="s">
        <v>29</v>
      </c>
      <c r="P62" s="22" t="s">
        <v>130</v>
      </c>
      <c r="Q62" s="24" t="s">
        <v>165</v>
      </c>
      <c r="R62" s="58"/>
    </row>
    <row r="63" ht="71.25" spans="1:18">
      <c r="A63" s="20">
        <v>59</v>
      </c>
      <c r="B63" s="38" t="s">
        <v>20</v>
      </c>
      <c r="C63" s="22" t="s">
        <v>170</v>
      </c>
      <c r="D63" s="22" t="s">
        <v>22</v>
      </c>
      <c r="E63" s="37" t="s">
        <v>171</v>
      </c>
      <c r="F63" s="27">
        <v>391</v>
      </c>
      <c r="G63" s="39">
        <f t="shared" si="5"/>
        <v>391</v>
      </c>
      <c r="H63" s="22">
        <v>391</v>
      </c>
      <c r="I63" s="27"/>
      <c r="J63" s="27"/>
      <c r="K63" s="27"/>
      <c r="L63" s="27"/>
      <c r="M63" s="24">
        <v>307.304489</v>
      </c>
      <c r="N63" s="47">
        <f t="shared" si="3"/>
        <v>0.785944984654731</v>
      </c>
      <c r="O63" s="48" t="s">
        <v>24</v>
      </c>
      <c r="P63" s="22" t="s">
        <v>145</v>
      </c>
      <c r="Q63" s="24" t="s">
        <v>165</v>
      </c>
      <c r="R63" s="58"/>
    </row>
    <row r="64" ht="42.75" spans="1:18">
      <c r="A64" s="20">
        <v>60</v>
      </c>
      <c r="B64" s="38" t="s">
        <v>20</v>
      </c>
      <c r="C64" s="22" t="s">
        <v>172</v>
      </c>
      <c r="D64" s="22" t="s">
        <v>22</v>
      </c>
      <c r="E64" s="37" t="s">
        <v>173</v>
      </c>
      <c r="F64" s="27">
        <v>360</v>
      </c>
      <c r="G64" s="39">
        <f t="shared" si="5"/>
        <v>326.04</v>
      </c>
      <c r="H64" s="22">
        <v>326.04</v>
      </c>
      <c r="I64" s="27"/>
      <c r="J64" s="27"/>
      <c r="K64" s="27"/>
      <c r="L64" s="27"/>
      <c r="M64" s="24">
        <v>257.002921</v>
      </c>
      <c r="N64" s="47">
        <f t="shared" si="3"/>
        <v>0.788255799901853</v>
      </c>
      <c r="O64" s="48" t="s">
        <v>29</v>
      </c>
      <c r="P64" s="22" t="s">
        <v>145</v>
      </c>
      <c r="Q64" s="24" t="s">
        <v>165</v>
      </c>
      <c r="R64" s="58"/>
    </row>
    <row r="65" ht="85.5" spans="1:18">
      <c r="A65" s="20">
        <v>61</v>
      </c>
      <c r="B65" s="38" t="s">
        <v>20</v>
      </c>
      <c r="C65" s="22" t="s">
        <v>174</v>
      </c>
      <c r="D65" s="22" t="s">
        <v>82</v>
      </c>
      <c r="E65" s="37" t="s">
        <v>175</v>
      </c>
      <c r="F65" s="27">
        <v>600</v>
      </c>
      <c r="G65" s="39">
        <f t="shared" si="5"/>
        <v>520</v>
      </c>
      <c r="H65" s="22">
        <v>520</v>
      </c>
      <c r="I65" s="27"/>
      <c r="J65" s="27"/>
      <c r="K65" s="27"/>
      <c r="L65" s="27"/>
      <c r="M65" s="24">
        <v>506.17108</v>
      </c>
      <c r="N65" s="47">
        <f t="shared" si="3"/>
        <v>0.973405923076923</v>
      </c>
      <c r="O65" s="48" t="s">
        <v>29</v>
      </c>
      <c r="P65" s="22" t="s">
        <v>77</v>
      </c>
      <c r="Q65" s="24" t="s">
        <v>165</v>
      </c>
      <c r="R65" s="58"/>
    </row>
    <row r="66" ht="171" spans="1:18">
      <c r="A66" s="20">
        <v>62</v>
      </c>
      <c r="B66" s="38" t="s">
        <v>20</v>
      </c>
      <c r="C66" s="22" t="s">
        <v>176</v>
      </c>
      <c r="D66" s="22" t="s">
        <v>82</v>
      </c>
      <c r="E66" s="37" t="s">
        <v>177</v>
      </c>
      <c r="F66" s="27">
        <v>488.57</v>
      </c>
      <c r="G66" s="39">
        <f t="shared" si="5"/>
        <v>151</v>
      </c>
      <c r="H66" s="22">
        <v>151</v>
      </c>
      <c r="I66" s="27"/>
      <c r="J66" s="27"/>
      <c r="K66" s="27"/>
      <c r="L66" s="27"/>
      <c r="M66" s="24">
        <v>136.992</v>
      </c>
      <c r="N66" s="47">
        <f t="shared" si="3"/>
        <v>0.90723178807947</v>
      </c>
      <c r="O66" s="48" t="s">
        <v>29</v>
      </c>
      <c r="P66" s="22" t="s">
        <v>102</v>
      </c>
      <c r="Q66" s="24" t="s">
        <v>165</v>
      </c>
      <c r="R66" s="58"/>
    </row>
    <row r="67" ht="42.75" spans="1:18">
      <c r="A67" s="20">
        <v>63</v>
      </c>
      <c r="B67" s="21" t="s">
        <v>20</v>
      </c>
      <c r="C67" s="22" t="s">
        <v>178</v>
      </c>
      <c r="D67" s="22" t="s">
        <v>22</v>
      </c>
      <c r="E67" s="37" t="s">
        <v>179</v>
      </c>
      <c r="F67" s="27">
        <v>379.625</v>
      </c>
      <c r="G67" s="25">
        <f t="shared" si="5"/>
        <v>300</v>
      </c>
      <c r="H67" s="22">
        <v>300</v>
      </c>
      <c r="I67" s="27"/>
      <c r="J67" s="27"/>
      <c r="K67" s="27"/>
      <c r="L67" s="27"/>
      <c r="M67" s="24">
        <v>231.354602</v>
      </c>
      <c r="N67" s="47">
        <f t="shared" si="3"/>
        <v>0.771182006666667</v>
      </c>
      <c r="O67" s="48" t="s">
        <v>24</v>
      </c>
      <c r="P67" s="22" t="s">
        <v>115</v>
      </c>
      <c r="Q67" s="24" t="s">
        <v>180</v>
      </c>
      <c r="R67" s="58"/>
    </row>
    <row r="68" ht="42.75" spans="1:18">
      <c r="A68" s="20">
        <v>64</v>
      </c>
      <c r="B68" s="21" t="s">
        <v>20</v>
      </c>
      <c r="C68" s="22" t="s">
        <v>181</v>
      </c>
      <c r="D68" s="22" t="s">
        <v>22</v>
      </c>
      <c r="E68" s="37" t="s">
        <v>182</v>
      </c>
      <c r="F68" s="27">
        <v>381.168158</v>
      </c>
      <c r="G68" s="60"/>
      <c r="H68" s="22">
        <v>244.791694</v>
      </c>
      <c r="I68" s="27"/>
      <c r="J68" s="27"/>
      <c r="K68" s="27"/>
      <c r="L68" s="27"/>
      <c r="M68" s="60">
        <v>210.249934</v>
      </c>
      <c r="N68" s="61"/>
      <c r="O68" s="48" t="s">
        <v>24</v>
      </c>
      <c r="P68" s="22" t="s">
        <v>64</v>
      </c>
      <c r="Q68" s="24" t="s">
        <v>180</v>
      </c>
      <c r="R68" s="58"/>
    </row>
    <row r="69" ht="28.5" spans="1:18">
      <c r="A69" s="20">
        <v>65</v>
      </c>
      <c r="B69" s="21" t="s">
        <v>20</v>
      </c>
      <c r="C69" s="22" t="s">
        <v>183</v>
      </c>
      <c r="D69" s="22" t="s">
        <v>22</v>
      </c>
      <c r="E69" s="37" t="s">
        <v>184</v>
      </c>
      <c r="F69" s="27">
        <v>385.763376</v>
      </c>
      <c r="G69" s="60"/>
      <c r="H69" s="22">
        <v>385</v>
      </c>
      <c r="I69" s="27"/>
      <c r="J69" s="27"/>
      <c r="K69" s="27"/>
      <c r="L69" s="27"/>
      <c r="M69" s="60">
        <v>294.731981</v>
      </c>
      <c r="N69" s="61"/>
      <c r="O69" s="48" t="s">
        <v>24</v>
      </c>
      <c r="P69" s="22" t="s">
        <v>124</v>
      </c>
      <c r="Q69" s="24" t="s">
        <v>180</v>
      </c>
      <c r="R69" s="58"/>
    </row>
    <row r="70" ht="42.75" spans="1:18">
      <c r="A70" s="20">
        <v>66</v>
      </c>
      <c r="B70" s="21" t="s">
        <v>20</v>
      </c>
      <c r="C70" s="22" t="s">
        <v>185</v>
      </c>
      <c r="D70" s="22" t="s">
        <v>22</v>
      </c>
      <c r="E70" s="37" t="s">
        <v>186</v>
      </c>
      <c r="F70" s="27">
        <v>359.591818</v>
      </c>
      <c r="G70" s="60"/>
      <c r="H70" s="22">
        <v>300</v>
      </c>
      <c r="I70" s="27"/>
      <c r="J70" s="27"/>
      <c r="K70" s="27"/>
      <c r="L70" s="27"/>
      <c r="M70" s="60">
        <v>279.562534</v>
      </c>
      <c r="N70" s="61"/>
      <c r="O70" s="48" t="s">
        <v>24</v>
      </c>
      <c r="P70" s="22" t="s">
        <v>121</v>
      </c>
      <c r="Q70" s="24" t="s">
        <v>180</v>
      </c>
      <c r="R70" s="58"/>
    </row>
    <row r="71" ht="42.75" spans="1:18">
      <c r="A71" s="20">
        <v>67</v>
      </c>
      <c r="B71" s="21" t="s">
        <v>20</v>
      </c>
      <c r="C71" s="22" t="s">
        <v>187</v>
      </c>
      <c r="D71" s="22" t="s">
        <v>22</v>
      </c>
      <c r="E71" s="37" t="s">
        <v>188</v>
      </c>
      <c r="F71" s="27">
        <v>368.43237</v>
      </c>
      <c r="G71" s="60"/>
      <c r="H71" s="22">
        <v>398</v>
      </c>
      <c r="I71" s="27"/>
      <c r="J71" s="27"/>
      <c r="K71" s="27"/>
      <c r="L71" s="27"/>
      <c r="M71" s="60">
        <v>253.752013</v>
      </c>
      <c r="N71" s="61"/>
      <c r="O71" s="48" t="s">
        <v>24</v>
      </c>
      <c r="P71" s="22" t="s">
        <v>139</v>
      </c>
      <c r="Q71" s="24" t="s">
        <v>180</v>
      </c>
      <c r="R71" s="58"/>
    </row>
    <row r="72" ht="42.75" spans="1:18">
      <c r="A72" s="20">
        <v>68</v>
      </c>
      <c r="B72" s="21" t="s">
        <v>20</v>
      </c>
      <c r="C72" s="22" t="s">
        <v>189</v>
      </c>
      <c r="D72" s="22" t="s">
        <v>22</v>
      </c>
      <c r="E72" s="37" t="s">
        <v>190</v>
      </c>
      <c r="F72" s="27">
        <v>383.054801</v>
      </c>
      <c r="G72" s="60"/>
      <c r="H72" s="22">
        <v>371.46</v>
      </c>
      <c r="I72" s="27"/>
      <c r="J72" s="27"/>
      <c r="K72" s="27"/>
      <c r="L72" s="27"/>
      <c r="M72" s="60">
        <v>297.945624</v>
      </c>
      <c r="N72" s="61"/>
      <c r="O72" s="48" t="s">
        <v>24</v>
      </c>
      <c r="P72" s="22" t="s">
        <v>145</v>
      </c>
      <c r="Q72" s="24" t="s">
        <v>180</v>
      </c>
      <c r="R72" s="58"/>
    </row>
    <row r="73" ht="42.75" spans="1:18">
      <c r="A73" s="20">
        <v>69</v>
      </c>
      <c r="B73" s="21" t="s">
        <v>20</v>
      </c>
      <c r="C73" s="22" t="s">
        <v>191</v>
      </c>
      <c r="D73" s="22" t="s">
        <v>22</v>
      </c>
      <c r="E73" s="37" t="s">
        <v>192</v>
      </c>
      <c r="F73" s="27">
        <v>317.644467</v>
      </c>
      <c r="G73" s="60"/>
      <c r="H73" s="22">
        <v>349.91</v>
      </c>
      <c r="I73" s="27"/>
      <c r="J73" s="27"/>
      <c r="K73" s="27"/>
      <c r="L73" s="27"/>
      <c r="M73" s="60">
        <v>241.13384</v>
      </c>
      <c r="N73" s="61"/>
      <c r="O73" s="48" t="s">
        <v>29</v>
      </c>
      <c r="P73" s="22" t="s">
        <v>193</v>
      </c>
      <c r="Q73" s="24" t="s">
        <v>180</v>
      </c>
      <c r="R73" s="58"/>
    </row>
    <row r="74" ht="42.75" spans="1:18">
      <c r="A74" s="20">
        <v>70</v>
      </c>
      <c r="B74" s="21" t="s">
        <v>20</v>
      </c>
      <c r="C74" s="22" t="s">
        <v>194</v>
      </c>
      <c r="D74" s="22" t="s">
        <v>22</v>
      </c>
      <c r="E74" s="37" t="s">
        <v>195</v>
      </c>
      <c r="F74" s="27">
        <v>372.209359</v>
      </c>
      <c r="G74" s="60"/>
      <c r="H74" s="22">
        <v>370.88</v>
      </c>
      <c r="I74" s="27"/>
      <c r="J74" s="27"/>
      <c r="K74" s="27"/>
      <c r="L74" s="27"/>
      <c r="M74" s="60">
        <v>274.559485</v>
      </c>
      <c r="N74" s="61"/>
      <c r="O74" s="48" t="s">
        <v>24</v>
      </c>
      <c r="P74" s="22" t="s">
        <v>130</v>
      </c>
      <c r="Q74" s="24" t="s">
        <v>180</v>
      </c>
      <c r="R74" s="58"/>
    </row>
    <row r="75" ht="28.5" spans="1:18">
      <c r="A75" s="20">
        <v>71</v>
      </c>
      <c r="B75" s="21" t="s">
        <v>20</v>
      </c>
      <c r="C75" s="22" t="s">
        <v>196</v>
      </c>
      <c r="D75" s="22" t="s">
        <v>22</v>
      </c>
      <c r="E75" s="37" t="s">
        <v>197</v>
      </c>
      <c r="F75" s="27">
        <v>384.003937</v>
      </c>
      <c r="G75" s="60"/>
      <c r="H75" s="22">
        <v>383</v>
      </c>
      <c r="I75" s="27"/>
      <c r="J75" s="27"/>
      <c r="K75" s="27"/>
      <c r="L75" s="27"/>
      <c r="M75" s="60">
        <v>294.659149</v>
      </c>
      <c r="N75" s="61"/>
      <c r="O75" s="48" t="s">
        <v>24</v>
      </c>
      <c r="P75" s="22" t="s">
        <v>133</v>
      </c>
      <c r="Q75" s="24" t="s">
        <v>180</v>
      </c>
      <c r="R75" s="58"/>
    </row>
    <row r="76" ht="42.75" spans="1:18">
      <c r="A76" s="20">
        <v>72</v>
      </c>
      <c r="B76" s="21" t="s">
        <v>20</v>
      </c>
      <c r="C76" s="22" t="s">
        <v>198</v>
      </c>
      <c r="D76" s="22" t="s">
        <v>22</v>
      </c>
      <c r="E76" s="37" t="s">
        <v>199</v>
      </c>
      <c r="F76" s="27">
        <v>368.106261</v>
      </c>
      <c r="G76" s="60"/>
      <c r="H76" s="22">
        <v>367</v>
      </c>
      <c r="I76" s="27"/>
      <c r="J76" s="27"/>
      <c r="K76" s="27"/>
      <c r="L76" s="27"/>
      <c r="M76" s="60">
        <v>290.833631</v>
      </c>
      <c r="N76" s="61"/>
      <c r="O76" s="48" t="s">
        <v>24</v>
      </c>
      <c r="P76" s="22" t="s">
        <v>148</v>
      </c>
      <c r="Q76" s="24" t="s">
        <v>180</v>
      </c>
      <c r="R76" s="58"/>
    </row>
    <row r="77" ht="57" spans="1:18">
      <c r="A77" s="20">
        <v>73</v>
      </c>
      <c r="B77" s="21" t="s">
        <v>20</v>
      </c>
      <c r="C77" s="22" t="s">
        <v>200</v>
      </c>
      <c r="D77" s="22" t="s">
        <v>22</v>
      </c>
      <c r="E77" s="37" t="s">
        <v>201</v>
      </c>
      <c r="F77" s="27">
        <v>357.272814</v>
      </c>
      <c r="G77" s="60"/>
      <c r="H77" s="22">
        <v>360</v>
      </c>
      <c r="I77" s="27"/>
      <c r="J77" s="27"/>
      <c r="K77" s="27"/>
      <c r="L77" s="27"/>
      <c r="M77" s="60">
        <v>206.6448</v>
      </c>
      <c r="N77" s="61"/>
      <c r="O77" s="48" t="s">
        <v>24</v>
      </c>
      <c r="P77" s="22" t="s">
        <v>142</v>
      </c>
      <c r="Q77" s="24" t="s">
        <v>180</v>
      </c>
      <c r="R77" s="58"/>
    </row>
    <row r="78" ht="42.75" spans="1:18">
      <c r="A78" s="20">
        <v>74</v>
      </c>
      <c r="B78" s="21" t="s">
        <v>20</v>
      </c>
      <c r="C78" s="22" t="s">
        <v>202</v>
      </c>
      <c r="D78" s="22" t="s">
        <v>22</v>
      </c>
      <c r="E78" s="37" t="s">
        <v>203</v>
      </c>
      <c r="F78" s="27">
        <v>205.76</v>
      </c>
      <c r="G78" s="60"/>
      <c r="H78" s="22">
        <v>228.12</v>
      </c>
      <c r="I78" s="27"/>
      <c r="J78" s="27"/>
      <c r="K78" s="27"/>
      <c r="L78" s="27"/>
      <c r="M78" s="60">
        <v>56.624425</v>
      </c>
      <c r="N78" s="61"/>
      <c r="O78" s="48" t="s">
        <v>29</v>
      </c>
      <c r="P78" s="22" t="s">
        <v>204</v>
      </c>
      <c r="Q78" s="24" t="s">
        <v>180</v>
      </c>
      <c r="R78" s="58"/>
    </row>
    <row r="79" ht="42.75" spans="1:18">
      <c r="A79" s="20">
        <v>75</v>
      </c>
      <c r="B79" s="21" t="s">
        <v>20</v>
      </c>
      <c r="C79" s="22" t="s">
        <v>205</v>
      </c>
      <c r="D79" s="22" t="s">
        <v>22</v>
      </c>
      <c r="E79" s="37" t="s">
        <v>206</v>
      </c>
      <c r="F79" s="27">
        <v>156.85</v>
      </c>
      <c r="G79" s="60"/>
      <c r="H79" s="22">
        <v>114.55</v>
      </c>
      <c r="I79" s="27"/>
      <c r="J79" s="27"/>
      <c r="K79" s="27"/>
      <c r="L79" s="27"/>
      <c r="M79" s="60">
        <v>96.297994</v>
      </c>
      <c r="N79" s="61"/>
      <c r="O79" s="48" t="s">
        <v>29</v>
      </c>
      <c r="P79" s="22" t="s">
        <v>127</v>
      </c>
      <c r="Q79" s="24" t="s">
        <v>180</v>
      </c>
      <c r="R79" s="58"/>
    </row>
    <row r="80" ht="71.25" spans="1:18">
      <c r="A80" s="20">
        <v>76</v>
      </c>
      <c r="B80" s="21" t="s">
        <v>20</v>
      </c>
      <c r="C80" s="22" t="s">
        <v>207</v>
      </c>
      <c r="D80" s="22" t="s">
        <v>22</v>
      </c>
      <c r="E80" s="37" t="s">
        <v>208</v>
      </c>
      <c r="F80" s="27">
        <v>390</v>
      </c>
      <c r="G80" s="60"/>
      <c r="H80" s="22">
        <v>390</v>
      </c>
      <c r="I80" s="27"/>
      <c r="J80" s="27"/>
      <c r="K80" s="27"/>
      <c r="L80" s="27"/>
      <c r="M80" s="60">
        <v>13</v>
      </c>
      <c r="N80" s="61"/>
      <c r="O80" s="48" t="s">
        <v>24</v>
      </c>
      <c r="P80" s="22" t="s">
        <v>209</v>
      </c>
      <c r="Q80" s="24" t="s">
        <v>180</v>
      </c>
      <c r="R80" s="58"/>
    </row>
    <row r="81" ht="42.75" spans="1:18">
      <c r="A81" s="20">
        <v>77</v>
      </c>
      <c r="B81" s="21" t="s">
        <v>20</v>
      </c>
      <c r="C81" s="22" t="s">
        <v>210</v>
      </c>
      <c r="D81" s="22" t="s">
        <v>22</v>
      </c>
      <c r="E81" s="37" t="s">
        <v>211</v>
      </c>
      <c r="F81" s="27">
        <v>20</v>
      </c>
      <c r="G81" s="60"/>
      <c r="H81" s="22">
        <v>20</v>
      </c>
      <c r="I81" s="27"/>
      <c r="J81" s="27"/>
      <c r="K81" s="27"/>
      <c r="L81" s="27"/>
      <c r="M81" s="60">
        <v>19.2</v>
      </c>
      <c r="N81" s="61"/>
      <c r="O81" s="48" t="s">
        <v>29</v>
      </c>
      <c r="P81" s="22" t="s">
        <v>25</v>
      </c>
      <c r="Q81" s="24" t="s">
        <v>212</v>
      </c>
      <c r="R81" s="58"/>
    </row>
    <row r="82" ht="57" spans="1:18">
      <c r="A82" s="20">
        <v>78</v>
      </c>
      <c r="B82" s="21" t="s">
        <v>20</v>
      </c>
      <c r="C82" s="22" t="s">
        <v>213</v>
      </c>
      <c r="D82" s="22" t="s">
        <v>82</v>
      </c>
      <c r="E82" s="37" t="s">
        <v>214</v>
      </c>
      <c r="F82" s="27">
        <v>387</v>
      </c>
      <c r="G82" s="60"/>
      <c r="H82" s="22">
        <v>387</v>
      </c>
      <c r="I82" s="27"/>
      <c r="J82" s="27"/>
      <c r="K82" s="27"/>
      <c r="L82" s="27"/>
      <c r="M82" s="60">
        <v>312.135492</v>
      </c>
      <c r="N82" s="61"/>
      <c r="O82" s="48" t="s">
        <v>29</v>
      </c>
      <c r="P82" s="22" t="s">
        <v>121</v>
      </c>
      <c r="Q82" s="24" t="s">
        <v>212</v>
      </c>
      <c r="R82" s="58"/>
    </row>
  </sheetData>
  <sheetProtection selectLockedCells="1" formatCells="0" formatColumns="0" deleteRows="0"/>
  <protectedRanges>
    <protectedRange sqref="D14:D22 D5:D9 D11" name="区域1_2_1"/>
    <protectedRange sqref="C32:C34 C38" name="区域1_9_1"/>
    <protectedRange sqref="E14:E19" name="区域1_8"/>
    <protectedRange sqref="E41" name="区域1_19"/>
    <protectedRange sqref="E39" name="区域1_10"/>
    <protectedRange sqref="E6" name="区域1_1_2"/>
    <protectedRange sqref="E7" name="区域1_2_3"/>
    <protectedRange sqref="P8" name="区域1_3_1_1"/>
    <protectedRange sqref="E27:E28" name="区域1_14_1"/>
    <protectedRange sqref="D10:D18 D5:D8" name="区域1_2_1_1"/>
    <protectedRange sqref="E10:E15" name="区域1_8_1"/>
    <protectedRange sqref="E38" name="区域1_10_1"/>
    <protectedRange sqref="E7" name="区域1_2_3_1"/>
    <protectedRange sqref="C31:C33 C37" name="区域1_9_1_1"/>
    <protectedRange sqref="E10:E15" name="区域1_8_1_1"/>
    <protectedRange sqref="E40" name="区域1_19_4"/>
    <protectedRange sqref="E22" name="区域1_28_2"/>
    <protectedRange sqref="E8" name="区域1_2_4_2"/>
    <protectedRange sqref="C10:C18 C5:C8" name="区域1_2_1_3"/>
    <protectedRange sqref="D10:D18 D5:D8" name="区域1_2_1_3_1"/>
    <protectedRange sqref="C28 C26" name="区域1_1_6"/>
    <protectedRange sqref="C38" name="区域1_3_2_1"/>
    <protectedRange sqref="E9" name="区域1_7"/>
    <protectedRange sqref="E17" name="区域1_2_1_1_1"/>
    <protectedRange sqref="E39" name="区域1_18"/>
    <protectedRange sqref="E10:E18" name="区域1_2_2_1"/>
    <protectedRange sqref="E38" name="区域1_10_2"/>
    <protectedRange sqref="E22" name="区域1_28_1_1"/>
    <protectedRange sqref="E6" name="区域1_1_2_3"/>
    <protectedRange sqref="E33" name="区域1_9_1_1_1_1"/>
    <protectedRange sqref="H32:H33 H37" name="区域1_9_3_2"/>
    <protectedRange sqref="H32:H33 H37" name="区域1_9_3_1_1"/>
    <protectedRange sqref="M40" name="区域1_4_3_1"/>
    <protectedRange sqref="M40" name="区域1_4_1_2"/>
    <protectedRange sqref="P5:P8 P10:P18" name="区域1_3_2_3"/>
    <protectedRange sqref="P5:P8 P10:P18" name="区域1_3_2_4"/>
    <protectedRange sqref="P5:P8 P10:P18" name="区域1_3_2_6"/>
    <protectedRange sqref="E40" name="区域1_19_3"/>
    <protectedRange sqref="E27:E28" name="区域1_14"/>
    <protectedRange sqref="E22" name="区域1_28"/>
    <protectedRange sqref="D10:D18 D5:D8" name="区域1_2_1_1_2"/>
    <protectedRange sqref="C31:C33 C37" name="区域1_9_1_3"/>
    <protectedRange sqref="E10:E15" name="区域1_8_2"/>
    <protectedRange sqref="E40" name="区域1_19_6"/>
    <protectedRange sqref="E38" name="区域1_10_3"/>
    <protectedRange sqref="E6" name="区域1_1_2_6"/>
    <protectedRange sqref="E7" name="区域1_2_3_2"/>
    <protectedRange sqref="D10:D18 D5:D8" name="区域1_2_1_2"/>
    <protectedRange sqref="C31:C33 C37" name="区域1_9_1_2"/>
    <protectedRange sqref="C40" name="区域1_4_3"/>
    <protectedRange sqref="E10:E15" name="区域1_8_1_2"/>
    <protectedRange sqref="E27:E28" name="区域1_14_2"/>
    <protectedRange sqref="E40" name="区域1_19_4_1"/>
    <protectedRange sqref="E38" name="区域1_10_1_1"/>
    <protectedRange sqref="E22" name="区域1_28_2_1"/>
    <protectedRange sqref="E6" name="区域1_1_2_2"/>
    <protectedRange sqref="E8" name="区域1_2_4_2_1"/>
    <protectedRange sqref="E7" name="区域1_2_3_1_1"/>
    <protectedRange sqref="C10:C18 C5:C8" name="区域1_2_1_4"/>
    <protectedRange sqref="D28 D26 D38:D40" name="区域1_4"/>
    <protectedRange sqref="D10:D18 D5:D8" name="区域1_2_1_3_2"/>
    <protectedRange sqref="D37 D29:D33" name="区域1_9"/>
    <protectedRange sqref="C28 C26" name="区域1_1_6_1"/>
    <protectedRange sqref="C31:C33 C37" name="区域1_9_1_1_1"/>
    <protectedRange sqref="C38" name="区域1_3_2_7"/>
    <protectedRange sqref="C40" name="区域1_4_1"/>
    <protectedRange sqref="E9" name="区域1_7_1"/>
    <protectedRange sqref="E10:E15" name="区域1_8_2_1"/>
    <protectedRange sqref="E17" name="区域1_2_1_1_1_1"/>
    <protectedRange sqref="E27:E28" name="区域1_14_1_1"/>
    <protectedRange sqref="E39" name="区域1_18_1"/>
    <protectedRange sqref="E40" name="区域1_19_1"/>
    <protectedRange sqref="E10:E18" name="区域1_2_2_1_1"/>
    <protectedRange sqref="E37 E29:E30" name="区域1_9_2"/>
    <protectedRange sqref="E38" name="区域1_10_2_1"/>
    <protectedRange sqref="E21" name="区域1_24"/>
    <protectedRange sqref="E22" name="区域1_28_1"/>
    <protectedRange sqref="E5" name="区域1_12"/>
    <protectedRange sqref="E6" name="区域1_1_2_3_1"/>
    <protectedRange sqref="E8" name="区域1_2_4"/>
    <protectedRange sqref="E33" name="区域1_9_1_1_1_2"/>
    <protectedRange sqref="E7" name="区域1_2_3_2_1"/>
    <protectedRange sqref="H32:H33 H37" name="区域1_9_3"/>
    <protectedRange sqref="H32:H33 H37" name="区域1_9_3_2_1"/>
    <protectedRange sqref="H26 H28 H38:H40 H5:H19" name="区域1_5"/>
    <protectedRange sqref="H32:H33 H37" name="区域1_9_3_1"/>
    <protectedRange sqref="P5:P8 P10:P18" name="区域1_3_2_2"/>
    <protectedRange sqref="P5:P8 P10:P18" name="区域1_3_2_3_1"/>
    <protectedRange sqref="P5:P8 P10:P18" name="区域1_3_2_5"/>
    <protectedRange sqref="P5:P8 P10:P18" name="区域1_3_2_4_1"/>
    <protectedRange sqref="P38:P40 P28 P26" name="区域1_15"/>
    <protectedRange sqref="P5:P8 P10:P18" name="区域1_3_2_6_1"/>
    <protectedRange sqref="P31:P33 P37" name="区域1_9_4"/>
  </protectedRanges>
  <autoFilter ref="A3:U82">
    <extLst/>
  </autoFilter>
  <mergeCells count="18">
    <mergeCell ref="A1:R1"/>
    <mergeCell ref="G2:L2"/>
    <mergeCell ref="A4:C4"/>
    <mergeCell ref="A2:A3"/>
    <mergeCell ref="B2:B3"/>
    <mergeCell ref="C2:C3"/>
    <mergeCell ref="D2:D3"/>
    <mergeCell ref="E2:E3"/>
    <mergeCell ref="F2:F3"/>
    <mergeCell ref="M2:M3"/>
    <mergeCell ref="N2:N3"/>
    <mergeCell ref="O2:O3"/>
    <mergeCell ref="P2:P3"/>
    <mergeCell ref="Q2:Q3"/>
    <mergeCell ref="R2:R3"/>
    <mergeCell ref="S2:S3"/>
    <mergeCell ref="T2:T3"/>
    <mergeCell ref="U2:U3"/>
  </mergeCells>
  <dataValidations count="1">
    <dataValidation allowBlank="1" showInputMessage="1" showErrorMessage="1" sqref="D1 D4 E4 F4 G4 H4:L4 M4 D2:D3 D83:D1048576"/>
  </dataValidations>
  <pageMargins left="0.393700787401575" right="0.393700787401575" top="0.393700787401575" bottom="0.393700787401575" header="0.31496062992126" footer="0.31496062992126"/>
  <pageSetup paperSize="9" scale="69" fitToHeight="0" orientation="landscape"/>
  <headerFooter>
    <oddFooter>&amp;C第 &amp;P 页，共 &amp;N 页</oddFooter>
  </headerFooter>
  <ignoredErrors>
    <ignoredError sqref="N4"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2" master="">
    <arrUserId title="区域1_2_1" rangeCreator="" othersAccessPermission="edit"/>
    <arrUserId title="区域1_9_1" rangeCreator="" othersAccessPermission="edit"/>
    <arrUserId title="区域1_8" rangeCreator="" othersAccessPermission="edit"/>
    <arrUserId title="区域1_19" rangeCreator="" othersAccessPermission="edit"/>
    <arrUserId title="区域1_10" rangeCreator="" othersAccessPermission="edit"/>
    <arrUserId title="区域1_1_2" rangeCreator="" othersAccessPermission="edit"/>
    <arrUserId title="区域1_2_3" rangeCreator="" othersAccessPermission="edit"/>
    <arrUserId title="区域1_3_1_1" rangeCreator="" othersAccessPermission="edit"/>
    <arrUserId title="区域1_14_1" rangeCreator="" othersAccessPermission="edit"/>
    <arrUserId title="区域1_2_1_1" rangeCreator="" othersAccessPermission="edit"/>
    <arrUserId title="区域1_8_1" rangeCreator="" othersAccessPermission="edit"/>
    <arrUserId title="区域1_10_1" rangeCreator="" othersAccessPermission="edit"/>
    <arrUserId title="区域1_2_3_1" rangeCreator="" othersAccessPermission="edit"/>
    <arrUserId title="区域1_9_1_1" rangeCreator="" othersAccessPermission="edit"/>
    <arrUserId title="区域1_8_1_1" rangeCreator="" othersAccessPermission="edit"/>
    <arrUserId title="区域1_19_4" rangeCreator="" othersAccessPermission="edit"/>
    <arrUserId title="区域1_28_2" rangeCreator="" othersAccessPermission="edit"/>
    <arrUserId title="区域1_2_4_2" rangeCreator="" othersAccessPermission="edit"/>
    <arrUserId title="区域1_2_1_3" rangeCreator="" othersAccessPermission="edit"/>
    <arrUserId title="区域1_2_1_3_1" rangeCreator="" othersAccessPermission="edit"/>
    <arrUserId title="区域1_1_6" rangeCreator="" othersAccessPermission="edit"/>
    <arrUserId title="区域1_3_2_1" rangeCreator="" othersAccessPermission="edit"/>
    <arrUserId title="区域1_7" rangeCreator="" othersAccessPermission="edit"/>
    <arrUserId title="区域1_2_1_1_1" rangeCreator="" othersAccessPermission="edit"/>
    <arrUserId title="区域1_18" rangeCreator="" othersAccessPermission="edit"/>
    <arrUserId title="区域1_2_2_1" rangeCreator="" othersAccessPermission="edit"/>
    <arrUserId title="区域1_10_2" rangeCreator="" othersAccessPermission="edit"/>
    <arrUserId title="区域1_28_1_1" rangeCreator="" othersAccessPermission="edit"/>
    <arrUserId title="区域1_1_2_3" rangeCreator="" othersAccessPermission="edit"/>
    <arrUserId title="区域1_9_1_1_1_1" rangeCreator="" othersAccessPermission="edit"/>
    <arrUserId title="区域1_9_3_2" rangeCreator="" othersAccessPermission="edit"/>
    <arrUserId title="区域1_9_3_1_1" rangeCreator="" othersAccessPermission="edit"/>
    <arrUserId title="区域1_4_3_1" rangeCreator="" othersAccessPermission="edit"/>
    <arrUserId title="区域1_4_1_2" rangeCreator="" othersAccessPermission="edit"/>
    <arrUserId title="区域1_3_2_3" rangeCreator="" othersAccessPermission="edit"/>
    <arrUserId title="区域1_3_2_4" rangeCreator="" othersAccessPermission="edit"/>
    <arrUserId title="区域1_3_2_6" rangeCreator="" othersAccessPermission="edit"/>
    <arrUserId title="区域1_19_3" rangeCreator="" othersAccessPermission="edit"/>
    <arrUserId title="区域1_14" rangeCreator="" othersAccessPermission="edit"/>
    <arrUserId title="区域1_28" rangeCreator="" othersAccessPermission="edit"/>
    <arrUserId title="区域1_2_1_1_2" rangeCreator="" othersAccessPermission="edit"/>
    <arrUserId title="区域1_9_1_3" rangeCreator="" othersAccessPermission="edit"/>
    <arrUserId title="区域1_8_2" rangeCreator="" othersAccessPermission="edit"/>
    <arrUserId title="区域1_19_6" rangeCreator="" othersAccessPermission="edit"/>
    <arrUserId title="区域1_10_3" rangeCreator="" othersAccessPermission="edit"/>
    <arrUserId title="区域1_1_2_6" rangeCreator="" othersAccessPermission="edit"/>
    <arrUserId title="区域1_2_3_2" rangeCreator="" othersAccessPermission="edit"/>
    <arrUserId title="区域1_2_1_2" rangeCreator="" othersAccessPermission="edit"/>
    <arrUserId title="区域1_9_1_2" rangeCreator="" othersAccessPermission="edit"/>
    <arrUserId title="区域1_4_3" rangeCreator="" othersAccessPermission="edit"/>
    <arrUserId title="区域1_8_1_2" rangeCreator="" othersAccessPermission="edit"/>
    <arrUserId title="区域1_14_2" rangeCreator="" othersAccessPermission="edit"/>
    <arrUserId title="区域1_19_4_1" rangeCreator="" othersAccessPermission="edit"/>
    <arrUserId title="区域1_10_1_1" rangeCreator="" othersAccessPermission="edit"/>
    <arrUserId title="区域1_28_2_1" rangeCreator="" othersAccessPermission="edit"/>
    <arrUserId title="区域1_1_2_2" rangeCreator="" othersAccessPermission="edit"/>
    <arrUserId title="区域1_2_4_2_1" rangeCreator="" othersAccessPermission="edit"/>
    <arrUserId title="区域1_2_3_1_1" rangeCreator="" othersAccessPermission="edit"/>
    <arrUserId title="区域1_2_1_4" rangeCreator="" othersAccessPermission="edit"/>
    <arrUserId title="区域1_4" rangeCreator="" othersAccessPermission="edit"/>
    <arrUserId title="区域1_2_1_3_2" rangeCreator="" othersAccessPermission="edit"/>
    <arrUserId title="区域1_9" rangeCreator="" othersAccessPermission="edit"/>
    <arrUserId title="区域1_1_6_1" rangeCreator="" othersAccessPermission="edit"/>
    <arrUserId title="区域1_9_1_1_1" rangeCreator="" othersAccessPermission="edit"/>
    <arrUserId title="区域1_3_2_7" rangeCreator="" othersAccessPermission="edit"/>
    <arrUserId title="区域1_4_1" rangeCreator="" othersAccessPermission="edit"/>
    <arrUserId title="区域1_7_1" rangeCreator="" othersAccessPermission="edit"/>
    <arrUserId title="区域1_8_2_1" rangeCreator="" othersAccessPermission="edit"/>
    <arrUserId title="区域1_2_1_1_1_1" rangeCreator="" othersAccessPermission="edit"/>
    <arrUserId title="区域1_14_1_1" rangeCreator="" othersAccessPermission="edit"/>
    <arrUserId title="区域1_18_1" rangeCreator="" othersAccessPermission="edit"/>
    <arrUserId title="区域1_19_1" rangeCreator="" othersAccessPermission="edit"/>
    <arrUserId title="区域1_2_2_1_1" rangeCreator="" othersAccessPermission="edit"/>
    <arrUserId title="区域1_9_2" rangeCreator="" othersAccessPermission="edit"/>
    <arrUserId title="区域1_10_2_1" rangeCreator="" othersAccessPermission="edit"/>
    <arrUserId title="区域1_24" rangeCreator="" othersAccessPermission="edit"/>
    <arrUserId title="区域1_28_1" rangeCreator="" othersAccessPermission="edit"/>
    <arrUserId title="区域1_12" rangeCreator="" othersAccessPermission="edit"/>
    <arrUserId title="区域1_1_2_3_1" rangeCreator="" othersAccessPermission="edit"/>
    <arrUserId title="区域1_2_4" rangeCreator="" othersAccessPermission="edit"/>
    <arrUserId title="区域1_9_1_1_1_2" rangeCreator="" othersAccessPermission="edit"/>
    <arrUserId title="区域1_2_3_2_1" rangeCreator="" othersAccessPermission="edit"/>
    <arrUserId title="区域1_9_3" rangeCreator="" othersAccessPermission="edit"/>
    <arrUserId title="区域1_9_3_2_1" rangeCreator="" othersAccessPermission="edit"/>
    <arrUserId title="区域1_5" rangeCreator="" othersAccessPermission="edit"/>
    <arrUserId title="区域1_9_3_1" rangeCreator="" othersAccessPermission="edit"/>
    <arrUserId title="区域1_3_2_2" rangeCreator="" othersAccessPermission="edit"/>
    <arrUserId title="区域1_3_2_3_1" rangeCreator="" othersAccessPermission="edit"/>
    <arrUserId title="区域1_3_2_5" rangeCreator="" othersAccessPermission="edit"/>
    <arrUserId title="区域1_3_2_4_1" rangeCreator="" othersAccessPermission="edit"/>
    <arrUserId title="区域1_15" rangeCreator="" othersAccessPermission="edit"/>
    <arrUserId title="区域1_3_2_6_1" rangeCreator="" othersAccessPermission="edit"/>
    <arrUserId title="区域1_9_4"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9.5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xiyxj</dc:creator>
  <cp:lastModifiedBy>尽我所能</cp:lastModifiedBy>
  <dcterms:created xsi:type="dcterms:W3CDTF">2018-03-24T07:57:00Z</dcterms:created>
  <cp:lastPrinted>2020-08-16T15:25:00Z</cp:lastPrinted>
  <dcterms:modified xsi:type="dcterms:W3CDTF">2023-11-17T03:25:10Z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DEBEAAE188004D8FABE46EA806BBFA6C_13</vt:lpwstr>
  </property>
</Properties>
</file>