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11月" sheetId="5" r:id="rId1"/>
  </sheets>
  <definedNames>
    <definedName name="_xlnm._FilterDatabase" localSheetId="0" hidden="1">'11月'!$A$6:$AA$82</definedName>
    <definedName name="_xlnm.Print_Titles" localSheetId="0">'11月'!$4:$6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<sst xmlns="http://schemas.openxmlformats.org/spreadsheetml/2006/main" count="877" uniqueCount="453">
  <si>
    <t>英吉沙县2024年度巩固拓展脱贫攻坚成果和乡村振兴项目库入库项目汇总表（储备库）</t>
  </si>
  <si>
    <t>序号</t>
  </si>
  <si>
    <t>项目库
编号</t>
  </si>
  <si>
    <t>项目名称</t>
  </si>
  <si>
    <t>项目
类别</t>
  </si>
  <si>
    <t>项目
子类型</t>
  </si>
  <si>
    <t>建设
性质</t>
  </si>
  <si>
    <t>实施地点</t>
  </si>
  <si>
    <r>
      <rPr>
        <sz val="11"/>
        <color theme="1"/>
        <rFont val="黑体"/>
        <charset val="134"/>
      </rPr>
      <t>主要建设内容</t>
    </r>
  </si>
  <si>
    <t>建设
单位</t>
  </si>
  <si>
    <t>建设
规模</t>
  </si>
  <si>
    <t>资金规模及来源</t>
  </si>
  <si>
    <t>项目主管
部门</t>
  </si>
  <si>
    <t>责任人</t>
  </si>
  <si>
    <t>绩效目标</t>
  </si>
  <si>
    <t>入库时间</t>
  </si>
  <si>
    <t>审批文号</t>
  </si>
  <si>
    <t>备注</t>
  </si>
  <si>
    <t>合计</t>
  </si>
  <si>
    <t>衔接资金</t>
  </si>
  <si>
    <t>其他涉农
整合资金</t>
  </si>
  <si>
    <t>地方政府
债券资金</t>
  </si>
  <si>
    <t>其他资金</t>
  </si>
  <si>
    <t>小计</t>
  </si>
  <si>
    <t>巩固拓展脱贫攻坚成果和乡村振兴</t>
  </si>
  <si>
    <t>以工
代赈</t>
  </si>
  <si>
    <t>少数
民族
发展</t>
  </si>
  <si>
    <t>欠发达
国有
农场</t>
  </si>
  <si>
    <t>欠发达
国有
林场</t>
  </si>
  <si>
    <t>欠发达
国有
牧场</t>
  </si>
  <si>
    <r>
      <rPr>
        <sz val="11"/>
        <color theme="1"/>
        <rFont val="宋体"/>
        <charset val="134"/>
      </rPr>
      <t>合计</t>
    </r>
  </si>
  <si>
    <t>一、产业发展</t>
  </si>
  <si>
    <t>占比</t>
  </si>
  <si>
    <t>yjsx001</t>
  </si>
  <si>
    <t>英吉沙县克孜勒乡日光温室建设项目</t>
  </si>
  <si>
    <t>产业发展</t>
  </si>
  <si>
    <t>种植业基地</t>
  </si>
  <si>
    <t>新建</t>
  </si>
  <si>
    <t>克孜勒乡14村</t>
  </si>
  <si>
    <t>总投资：9750万元              规模：135座                                                                 建设内容：计划建设日光温室135座，每座占地面积2.25亩（100m×15m），包括日光温室主体和附属水肥等设备，以及场地平整、供水、输配电、道路等配套设施。</t>
  </si>
  <si>
    <t>座</t>
  </si>
  <si>
    <t>农业农村局</t>
  </si>
  <si>
    <t>麦麦提江·玉苏普</t>
  </si>
  <si>
    <t>1.经济效益：预计增加农户全年总收入900万元，壮大设施农业果蔬生产基地发展，项目资产量化到克孜勒乡，租赁费70%用于资产分配、30%用于基础设施维护。
2.社会效益：项目的建设可保障果蔬的供给，以蔬菜大棚基地为基础，带动就业300人，产权归村集体所有。</t>
  </si>
  <si>
    <t>第一批</t>
  </si>
  <si>
    <t>yjsx002</t>
  </si>
  <si>
    <t>英吉沙县龙甫乡日光温室建设项目</t>
  </si>
  <si>
    <t>龙甫乡8村，艾古斯乡5村</t>
  </si>
  <si>
    <t>总投资：6500万元              规模：90座                                                建设内容：计划建设日光温室90座，每座占地面积2.25亩（100m×15m），包括日光温室主体和附属水肥等设备，以及场地平整、供水、输配电、道路等配套设施。</t>
  </si>
  <si>
    <t>1.经济效益：预计增加农户全年总收入700万元，壮大设施农业果蔬生产基地发展，项目资产量化到龙甫乡和艾古斯乡，租赁费70%用于资产分配、30%用于基础设施维护。
2.社会效益：项目的建设可保障果蔬的供给，以蔬菜大棚基地为基础，带动就业220人，产权归村集体所有。</t>
  </si>
  <si>
    <t>yjsx003</t>
  </si>
  <si>
    <t>英吉沙县日光温室建设项目</t>
  </si>
  <si>
    <t>色提力乡8村、英吉沙镇3村、城关乡11村13村</t>
  </si>
  <si>
    <t>总投资：1170万元               规模：39座                                               建设内容：英吉沙县新建日光温室39座，其中：色提力乡8村21座；依格孜也尔乡1村、2村、3村、4村共建10座；英吉沙镇3村2座；城关乡13村6座，并配套相关设施。</t>
  </si>
  <si>
    <t>1.经济效益：预计增加农户全年总收入100万元，壮大设施农业果蔬生产基地发展。
2.社会效益：项目的建设可保障果蔬的供给，以蔬菜大棚基地为基础，带动就业30人。产权归村集体所有。</t>
  </si>
  <si>
    <t>储备</t>
  </si>
  <si>
    <t>yjsx004</t>
  </si>
  <si>
    <t>英吉沙县日光温室改造提升项目</t>
  </si>
  <si>
    <t>龙甫乡6村</t>
  </si>
  <si>
    <t>总投资：1250万元              规模：250座                                    建设内容：对250座温室进行改造（龙甫乡蔬菜基地200座、资源库50座），计划每座投资5万元，共计1250万元，配套完善水肥灌溉系统、吊喷系统、雾化系统，更换棚膜，棉被及相关配套附属等。</t>
  </si>
  <si>
    <t>1.经济效益：预计增加农户全年总收入650万元，壮大设施农业果蔬生产基地发展。
2.社会效益：项目的建设可保障果蔬的供给，以蔬菜大棚基地为基础，带动就业210人。产权归村集体所有。</t>
  </si>
  <si>
    <t>yjsx005</t>
  </si>
  <si>
    <t>英吉沙县苏盖提乡2024年高效节水配套设施建设项目</t>
  </si>
  <si>
    <t>小型农田水利设施建设</t>
  </si>
  <si>
    <t>苏盖提乡6村、8村、9村、10村、11村、12村、13村、15村、16村、17村</t>
  </si>
  <si>
    <t>总投资：600万元                规模：4000亩                                             建设内容：为新平整的0.4万亩土地配套高效节水设施灌溉系统及附属设施等，包括：新建沉砂池5座、泵房3个、改造泵房2个，其中一个泵房全自动智能化，沉沙池用管道链接附近5个机井，保障供水。</t>
  </si>
  <si>
    <t>亩</t>
  </si>
  <si>
    <t>苏盖提乡人民政府</t>
  </si>
  <si>
    <t>阿卜杜瓦哈普·热依木</t>
  </si>
  <si>
    <t>1.经济效益：0.4万亩新开发地块利用比传统灌溉少用120万立方水，达到高效、充分利用水资源的目标，能有效节省水资源。计划资产量化10个村。
2.社会效益：可带动就业人数≧20人，受益脱贫人口≧2600人。</t>
  </si>
  <si>
    <t>yjsx006</t>
  </si>
  <si>
    <t>英吉沙县芒辛镇高效节水建设项目</t>
  </si>
  <si>
    <t>芒辛镇1村、3村、4村、5村、7村、8村、9村、13村、14村</t>
  </si>
  <si>
    <t>总投资：1469.25万元         规模：5877亩                                             建设内容：对全镇实施5877亩节水灌溉，其中：（1村750亩、3村190亩、4村500亩、5村630亩、7村1382亩、8村230亩、9村227亩、13村1400亩、14村810亩），建设系统首部、沉砂池、敷设管网及等相关附属设施设备。</t>
  </si>
  <si>
    <t>芒辛镇人民政府</t>
  </si>
  <si>
    <t>王恒</t>
  </si>
  <si>
    <t>1.经济效益：壮大巩固主导产业，改善节水条件，带动增加农户收入。推动果树种植业发展，园优质果率达80%以上，亩均产量较上年增加10%以上。计划资产量化到芒辛镇8个村，项目后期由各乡镇自行运营管护，产生收益后由各地块农户受益。
2.社会效益：可带动就业人数≧80人，受益人口≧4300人。</t>
  </si>
  <si>
    <t>储备、计划库</t>
  </si>
  <si>
    <t>yjsx007</t>
  </si>
  <si>
    <t>英吉沙县特色种植奖补项目</t>
  </si>
  <si>
    <t>农业社会化服务</t>
  </si>
  <si>
    <t>英吉沙县14乡镇</t>
  </si>
  <si>
    <t>总投资：1770万元              规模：37700亩                                            建设内容：全县计划奖补面积37700亩，其中：①红薯5000亩，每亩奖补500元；②高辣辣椒32000亩，每亩奖补300元；③生姜700亩，每亩奖补8000元。验收标准：种植面积达到1亩以上（必须是自有耕地或承包他人耕地且有承包合同的），水肥管理正常，无严重病虫害，成活率85%以上。</t>
  </si>
  <si>
    <t>农业农村局、英吉沙县14各乡镇</t>
  </si>
  <si>
    <t>麦麦江·玉苏普、各乡镇长</t>
  </si>
  <si>
    <t>1.经济效益：项目实施亩均产量较上年增加10%以上，可带动就业2200人，增加农户收入。
2.社会效益：可推动种植业发展，保持水土。项目后期由各乡镇村自行运营管护，产生收益后由农户受益。</t>
  </si>
  <si>
    <t>yjsx008</t>
  </si>
  <si>
    <t>英吉沙县特色林果提升增效项目</t>
  </si>
  <si>
    <t>林草基地建设</t>
  </si>
  <si>
    <t>总投资：1880万元     规模：94000亩
建设内容：特色林果提质增效94000亩，涉及14个乡镇178个村的脱贫户杏树、桃树、新梅、核桃，每亩平均200元，主要用于病虫害防治、嫁接改优、购买19架农用无人机等。果园优质果率达80%以上。</t>
  </si>
  <si>
    <t>1.经济效益：项目实施亩均产量较上年增加10%以上，可带动就业500人，增加农户收入。
2.社会效益：可推动林果种植业发展，绿植覆盖率80%；园优质果率达80%以上，保持水土，绿化环境。项目后期由各乡镇村自行运营管护，产生收益后由农户受益。</t>
  </si>
  <si>
    <t>yjsx009</t>
  </si>
  <si>
    <t>英吉沙县林果示范园改造提升项目</t>
  </si>
  <si>
    <t>英吉沙县克孜勒乡、色提力乡、乔勒潘乡</t>
  </si>
  <si>
    <t>总投资：1857万元              规模：7428亩
建设内容：对7428亩果园（杏、新梅）进行改造提升，建设高效节水、病虫害防治、嫁接改优及补植补造等。</t>
  </si>
  <si>
    <t>农业农村局、克孜勒乡、色提力乡、乔勒潘乡</t>
  </si>
  <si>
    <t>1.经济效益：巩固提升效益。林果提质增效果园面积7428亩，带动增加收入，推动果树种植业发展，绿植覆盖率80%；园优质果率达80%以上，亩均产量较上年增加10%以上。
2.社会效益：带动特色林果产业的发展，促进农户发展特色经济，培育农业经济新的增长点，形成全县林果增产、果农增收、果业发展新格局。</t>
  </si>
  <si>
    <t>yjsx010</t>
  </si>
  <si>
    <t>英吉沙县盐碱地改良项目</t>
  </si>
  <si>
    <t>萨罕镇、英也尔乡</t>
  </si>
  <si>
    <t>总投资：450万元       规模：1500亩                            建设内容：对全县0.15万亩盐碱地进行土壤改良，修建排碱渠、使用改良剂、种植耐盐碱作物等盐碱地治理措施。</t>
  </si>
  <si>
    <t>1.经济效益：通过盐碱地土壤改良，亩产增加不小于100公斤，提高农户的收入。
2.社会效益：符合国家藏粮于地、藏粮于技战略,可以使赖以生存的土地资源得到充分利用,有效提高耕地质量,使农作物在产量和质量上得到提升，提高农业综合生产能力，带动经济可持续发展。受益人口数≥3000人。</t>
  </si>
  <si>
    <t>yjsx011</t>
  </si>
  <si>
    <t>英吉沙县小额信贷贴息项目</t>
  </si>
  <si>
    <t>小额贷款贴息</t>
  </si>
  <si>
    <t>总投资：2200万元             规模：19431户                                            建设内容：支持脱贫人口和监测户符合条件的19431户进行扶贫小额贷款贴息。</t>
  </si>
  <si>
    <t>户</t>
  </si>
  <si>
    <t>1.经济效益：受益人口数≥2000人，带动增加脱贫人口全年总收入≥1200万元。
2.社会效益：解决农户资金需求，农户利用扶贫贷款，从事生产经营性领域，降低农户的生产经营负担。</t>
  </si>
  <si>
    <t>yjsx012</t>
  </si>
  <si>
    <t>英吉沙县萨罕镇壮大村集体经济建设项目</t>
  </si>
  <si>
    <t>市场建设和农村电商物流</t>
  </si>
  <si>
    <t>萨罕镇1、6、12、17、18村</t>
  </si>
  <si>
    <t>总投资：510万元               规模：2000平方米                                     建设内容：在乡政府周边夜市处，与1、6、12、17、18村合建大型商铺一座，每平米2500元，建设面积2000平方米左右。</t>
  </si>
  <si>
    <t>平方米</t>
  </si>
  <si>
    <t>萨罕镇人民政府</t>
  </si>
  <si>
    <t>邓军</t>
  </si>
  <si>
    <t>1.经济效益：作为村集体固定资产投资，每年自营或对外承租，预计1、6、12、17、18村集体年增收各3万元。                                               2.社会效益：项目建成后，预计可带动就业人数≧40人，资产确权至1、6、12、17、18村，由村集体自营或与承租商签订合作协议，将有效促进萨罕镇1、6、12、17、18村壮大村集体收入。</t>
  </si>
  <si>
    <t>yjsx013</t>
  </si>
  <si>
    <t>英吉沙县苏盖提乡种植业配套建设项目</t>
  </si>
  <si>
    <t>苏盖提乡1、7、8、9、14村</t>
  </si>
  <si>
    <t>总投资：960万元               规模：12千米                                     建设内容：苏盖提乡新建种植业配套1m³/s防渗渠12千米，其中：1村3.5km、14村2.5km、7村2.5km、8村2.5km、9村1km及相关配套设施建设。</t>
  </si>
  <si>
    <t>千米</t>
  </si>
  <si>
    <t>1.经济效益：项目建成后，渠道防渗节水效益中水利用系数可从0.76可提高到0.95以上，用水量满足需求可亩均增产5%-10%左右。                                           2.社会效益：可有效提高灌溉保证率,提高水资源的利用率，改善灌区灌溉用水条件，使农牧民群众增产增收，提高生活水平改善农村居民生活条件，为英吉沙县农业生产发展提供基本保障。</t>
  </si>
  <si>
    <t>yjsx014</t>
  </si>
  <si>
    <t>英吉沙县英吉沙镇林果业配套建设项目</t>
  </si>
  <si>
    <t>英吉沙镇5、7村</t>
  </si>
  <si>
    <t>总投资：360万元        规模：4.503千米                      建设内容：新建林果业配套渠系4.503Km，其中：古丽巴格5村3.403km；喀拉库孜7村4、5组1.1km及相关配套设施建设。</t>
  </si>
  <si>
    <t>英吉沙镇人民政府</t>
  </si>
  <si>
    <t>图尔荪江·艾海提</t>
  </si>
  <si>
    <t>第二批</t>
  </si>
  <si>
    <t>yjsx015</t>
  </si>
  <si>
    <t>英吉沙县艾古斯乡林果业配套建设项目</t>
  </si>
  <si>
    <t>艾古斯乡2、6村</t>
  </si>
  <si>
    <t>总投资：800万元        规模：10千米                            建设内容：新建特色林果渠系配套10km，其中：2村0.5³/s渠道5km、6村0.5³/s渠道5km及相关配套设施建设。</t>
  </si>
  <si>
    <t>艾古斯乡人民政府</t>
  </si>
  <si>
    <t>佧米力·吐孙</t>
  </si>
  <si>
    <t>yjsx016</t>
  </si>
  <si>
    <t>英吉沙县乌恰镇种植业配套建设项目</t>
  </si>
  <si>
    <t>乌恰镇3、8、9、14、21、22、24村</t>
  </si>
  <si>
    <t>总投资：940万元        规模：11.99千米                      建设内容：新建种植业渠系配套11.99km0.5m³/s。其中：3村1.6969km、8村1.5995km、9村0.5338km、14村0.5184km、17村2.5846km、22村3.7192km、23村0.5813km、24村0.7611km及相关配套设施建设。</t>
  </si>
  <si>
    <t>乌恰镇人民政府</t>
  </si>
  <si>
    <t>买买提艾力·艾尔肯</t>
  </si>
  <si>
    <t>yjsx017</t>
  </si>
  <si>
    <t>英吉沙县芒辛镇林果业基地配套建设项目</t>
  </si>
  <si>
    <t>芒辛镇3、5、13、14村</t>
  </si>
  <si>
    <t>总投资：960万元        规模：12千米                                建设内容：新建特色林果业基地渠系配套0.3-0.5m³/sU型渠12km，其中：3村6km、5村3.5km、13村1.5km、14村1km及相关配套设施建设。</t>
  </si>
  <si>
    <t>yjsx018</t>
  </si>
  <si>
    <t>英吉沙县克孜勒乡种植业基地配套建设项目</t>
  </si>
  <si>
    <t>克孜勒乡2、3、5、6、9、12、18村</t>
  </si>
  <si>
    <t>总投资：1200万元      规模：15千米                                     建设内容：新建种植业基地渠系配套15km，其中:2村0.3m/s渠道1km，3村0.5m³/s渠道2.7km，5村0.5m³/s渠道2.3km，6村0.5m³/s渠道2km，9村0.5m³/s渠道2km，12村0.3m³/s渠道3km，18村0.3m³/s渠道2km及相关配套设施建设。</t>
  </si>
  <si>
    <t>克孜勒乡人民政府</t>
  </si>
  <si>
    <t>玉山江·吾买尔</t>
  </si>
  <si>
    <t>yjsx019</t>
  </si>
  <si>
    <t>英吉沙县龙甫乡林果业配套建设项目</t>
  </si>
  <si>
    <t>龙甫乡2、3、4、6、7村</t>
  </si>
  <si>
    <t>总投资：950万元        规模：11.849千米                                     建设内容：新建林果业渠系配套11.849km，0.5m3/s。其中：2村1.96km、3村0.98km、4村2.5km、6村1.659km、7村4.75km及相关配套设施建设。</t>
  </si>
  <si>
    <t>龙甫乡人民政府</t>
  </si>
  <si>
    <t>李倩</t>
  </si>
  <si>
    <t>yjsx020</t>
  </si>
  <si>
    <t>英吉沙县城关乡种植业配套建设项目</t>
  </si>
  <si>
    <t>城关乡8、9、10村</t>
  </si>
  <si>
    <t>总投资：385万元        规模：5千米                                建设内容：新建种植业渠系配套5km，其中8村、9村、10村1m³/s流量总长度3.4km及其他配套附属设施；10村1组0.5m³/s流量总长度1.6km及其他配套附属设施。</t>
  </si>
  <si>
    <t>城关乡人民政府</t>
  </si>
  <si>
    <t>古丽米热·达吾提</t>
  </si>
  <si>
    <t>第三批</t>
  </si>
  <si>
    <t>yjsx021</t>
  </si>
  <si>
    <t>英吉沙县托普鲁克乡种植业基地配套建设项目</t>
  </si>
  <si>
    <t>托普鲁克乡1、2、3、4、6村</t>
  </si>
  <si>
    <t>总投资：900万元        规模：11.2千米                                  建设内容：新建种植业基地渠系配套11.2km，其中1村0.5㎥/s渠道1.3km；0.75㎥/s渠道0.5km。2村0.5㎥/s渠道2km。3村0.75㎥/s渠道1.7km。4村0.75㎥/s渠道2km。6村1㎥/s渠道0.8km；0.75㎥/s渠道2.9km。及相关配套设施建设。</t>
  </si>
  <si>
    <t>托普鲁克乡人民政府</t>
  </si>
  <si>
    <t>伊布拉伊木•阿卜杜瓦依提</t>
  </si>
  <si>
    <t>yjsx022</t>
  </si>
  <si>
    <t>英吉沙县萨罕镇种植业配套建设项目</t>
  </si>
  <si>
    <t>萨罕镇8、9、13、14村</t>
  </si>
  <si>
    <t>总投资：800万元        规模：10千米                                           建设内容：萨罕镇新建种植业配套0.5m³/s10千米，其中：8村3km、9村3km、13村2km、14村2km，及相关配套设施建设，实现水资源高效利用，为产业发展节约成本，增产增收。</t>
  </si>
  <si>
    <t>yjsx023</t>
  </si>
  <si>
    <t>英吉沙县依格孜也尔乡林果业配套建设项目</t>
  </si>
  <si>
    <t>依格孜也尔乡1、2、3、4村</t>
  </si>
  <si>
    <t>总投资：960万元        规模：12千米                           建设内容：新建林果业渠系配套0.5m³/s流量12km，其中：1村4km、2村3km、3村3km、4村2km及相关配套设施建设。</t>
  </si>
  <si>
    <t>依格孜也尔乡人民政府</t>
  </si>
  <si>
    <t>阿布都克热木·阿卜杜热合曼</t>
  </si>
  <si>
    <t>yjsx024</t>
  </si>
  <si>
    <t>英吉沙县乔勒潘乡种植业配套建设项目</t>
  </si>
  <si>
    <t>乔勒潘乡4、6、10、13村</t>
  </si>
  <si>
    <t>总投资：1100万元        规模：13.22千米                                     建设内容：新建种植业渠系配套13.22km，其中：4村0.5㎥/渠道2.7km，6村0.8㎥/s渠道3.5km,10村0.5㎥/s渠道2.7km，13村0.8㎥/s渠道4.32km及相关配套设施建设。</t>
  </si>
  <si>
    <t>乔勒潘乡人民政府</t>
  </si>
  <si>
    <t>阿布都热合曼·吾买尔</t>
  </si>
  <si>
    <t>yjsx025</t>
  </si>
  <si>
    <t>英吉沙县英也尔乡种植业、林果业配套建设项目</t>
  </si>
  <si>
    <t>英也尔乡1、5、8、9、10村</t>
  </si>
  <si>
    <t>总投资：1292万元        规模：16.15千米                                  建设内容：一是新建种植业渠系配套9.62km，流量0.25m³～0.75m³提高节水量，其中：1村0.4km、5村1.2km、8村0.52km、9村2.5km、10村5km及相关配套设施建设。二是新建林果业渠系配套6.53km，流量0.25m³～0.75m³提高节水量，其中：5村2.5km、8村2km、9村1.3km、10村0.73km及相关配套设施建设。</t>
  </si>
  <si>
    <t>英也尔乡人民政府</t>
  </si>
  <si>
    <t>周成龙</t>
  </si>
  <si>
    <t>yjsx026</t>
  </si>
  <si>
    <t>英吉沙县乔勒潘乡2024年中央财政以工代赈项目</t>
  </si>
  <si>
    <t>乔勒潘乡3村</t>
  </si>
  <si>
    <t>总投资：140万元         规模：1.9千米                            建设内容：新建防渗渠道0.5㎥/s渠道1.9km及配套附属设施，乔勒潘乡3村。</t>
  </si>
  <si>
    <t>栗玮</t>
  </si>
  <si>
    <t>1.经济效益：项目建成后，渠道防渗节水效益中水利用系数可从0.76可提高到0.95以上，用水量满足需求可亩均增产5%-10%左右。                                           2.社会效益：本工程的实施，预计能带动本地60人以上就业，发放劳务报酬30万元。能用人工尽量不用机械、能用当地群众尽量不用专业施工队伍原则，项目的实施可改善灌区灌溉用水条件，使农牧民群众增产增收，提高生活水平改善农村居民生活条件，为英吉沙县农业生产发展提供基本保障。</t>
  </si>
  <si>
    <t>yjsx027</t>
  </si>
  <si>
    <t>英吉沙县畜牧养殖“以奖代补”项目</t>
  </si>
  <si>
    <t>养殖业基地</t>
  </si>
  <si>
    <t>总投资：900万元         规模：12000只                                        建设内容：支持企业（合作社）、养殖户自繁自育存栏3年以上诺维什适龄母羊给予补贴。补助标准：养殖户诺维什存栏10只以上,并且签订连续3年以上饲养协议的养殖户每只优质诺维什公羊补贴1500元、母羊补贴400元,补贴良种诺维什羊12000只。</t>
  </si>
  <si>
    <t>只</t>
  </si>
  <si>
    <t>畜牧兽医局、14乡镇</t>
  </si>
  <si>
    <t>努尔麦麦提、各乡镇长</t>
  </si>
  <si>
    <t>1.经济效益：建立健全的规模养殖以奖代补管理机制，激励农民发展规模养殖，提高养殖业的生产效益和环境友好性。
通过建立奖励机制、强化监管和执法、推广现代化养殖技术、加强育禽养殖市场化服务和建立育禽养殖生态补偿机制等措施的实施，可以促进规模养殖业的健康发展，实现农村经济的增长和农民收入的提高。</t>
  </si>
  <si>
    <t>yjsx028</t>
  </si>
  <si>
    <t>英吉沙县龙甫乡戈壁核桃种植基地建设项目</t>
  </si>
  <si>
    <t>林果业建设项目</t>
  </si>
  <si>
    <t>龙甫乡莫尕勒艾日克（5）村</t>
  </si>
  <si>
    <t>总投资：612万元         规模：1200亩                          建设内容：打造“戈壁”核桃种植基地，在原有的1003亩的种植基础上，计划增加1200亩种植面积，形成总计2203亩的核桃基地。1.换填土，2.苗木采购（五年生嫁接苗），3.滴灌管道等配套设施。</t>
  </si>
  <si>
    <t>1.经济效益:促进林果业健康发展。
2.社会效益:可以帮忙农民增收，推动农村社会的稳步开展，助推乡村振兴。</t>
  </si>
  <si>
    <t>yjsx029</t>
  </si>
  <si>
    <t>英吉沙县特色林果小镇恒温库建设项目</t>
  </si>
  <si>
    <t>农产品仓储保鲜冷链基础设施建设</t>
  </si>
  <si>
    <t>总投资：1119万元         规模：2000平方米                      建设内容：英吉沙县特色林果小镇新建一座2000㎡恒温库并配套相关设施等。</t>
  </si>
  <si>
    <t>县委统战部</t>
  </si>
  <si>
    <t>李金宣</t>
  </si>
  <si>
    <t>1.经济效益：改善储藏设施，提升商品利用率，促进农业生产，提高区域范围群众生活水平。
2.社会效益：通过建设恒温库项目，使农业商品系数得到提高，可以帮忙农民增收，推动农村社会的稳步开展，助推乡村振兴。受益人口数≥200人。</t>
  </si>
  <si>
    <t>yjsx030</t>
  </si>
  <si>
    <t>英吉沙县英也尔乡荒地村奶牛养殖小区建设项目</t>
  </si>
  <si>
    <t>英也尔乡10村6组</t>
  </si>
  <si>
    <t>总投资：395万元          规模：1座                     建设内容：新建存栏300头标准化奶牛养殖小区一座及配套相关附属设施等。其中：一是新建占地600平米的养殖棚圈2座；二是新建占地面积500平米的青储料池1座；三是新建占地面积约300平米的标准化挤奶站1座；四是配套拌料送料设备1套、小铲车1辆、小型鲜奶运输车一辆等配套设备。</t>
  </si>
  <si>
    <t>1.经济效益：项目建设完成后，年存栏300头奶牛，产奶牛147头计算，日平均产鲜奶2940公斤左右，年产高标准鲜牛奶1.06万吨，正常年份年销售收入360万元，年总成本费用303.84万元，年利润预计达到56.16万元。                                               2.社会效益：可有效改善英也尔乡养殖业现状，提高养殖业综合生产能力，确保养殖业高质量发展，走高效养殖业之路，实现英也尔乡经济可持续发展，提高农牧民的收入。项目建成后，形成经营性资产确权量化到英也尔乡荒地（10）村，资产收益的70%用于符合条件的农户帮扶，30%用于发展壮大村集体经济。</t>
  </si>
  <si>
    <t>yjsx031</t>
  </si>
  <si>
    <t>英吉沙县产业道路建设项目</t>
  </si>
  <si>
    <t>产业路、资源路、旅游路建设</t>
  </si>
  <si>
    <t>托普鲁克乡9个村、乌恰镇3村、9村</t>
  </si>
  <si>
    <t>总投资：930万元        规模：15.5千米 
建设内容：一是托普鲁克乡新建4米、5米宽的农村柏油路11km及配套附属设施等；二是新建乌恰镇养殖小区道路6米宽，3村2km、9村2.5km。</t>
  </si>
  <si>
    <t>交通局</t>
  </si>
  <si>
    <t>齐光智</t>
  </si>
  <si>
    <t>1.社会效益：完成村组硬化路连接，提升方便程度，减少交通事故，有效提升村容村貌，</t>
  </si>
  <si>
    <t>yjsx054</t>
  </si>
  <si>
    <t>英吉沙县乔勒潘乡江尕勒艾日克村2024年土地整理建设项目</t>
  </si>
  <si>
    <t>乔勒潘乡江尕勒艾日克村</t>
  </si>
  <si>
    <t>总投资：275万元      规模：1663亩
建设内容：实施土地平整面积1663亩，规划田间农渠4条，共计4.99km；配套建筑物5座，其中节制分水闸4座，跌水1座。规划田间机耕道7条，共计4.29km，配套涵桥11座等。</t>
  </si>
  <si>
    <t>1.经济效益：项目实施后，亩均增产加不小于40公斤，提高农户的收入。
2.社会效益：项目实施后，有利于根本改善群众的农业生产条件，促进项目区农业生产效率的提高，实现农业增产和农民增收；并对水利建设起到积极的推动作用，为实现农业生产现代化奠定良好的物质基础。</t>
  </si>
  <si>
    <t>yjsx055</t>
  </si>
  <si>
    <t>英吉沙县克孜勒乡高效节水建设项目</t>
  </si>
  <si>
    <t>克孜勒乡幸福村、团结村、和谐村、喀拉萨依村</t>
  </si>
  <si>
    <t>总投资：7762.14万元      规模：43123亩
建设内容：实施田间高效节水工程32123亩及相关配套附属工程，主要新建系统泵房33座、埋设PVC-M 管道168.815km，PE115.96km等，包括配套阀门井、排水井，镇墩及输配电工程、道路工程等。</t>
  </si>
  <si>
    <t>1.经济效益：通过实施高效节水，项目区亩均增产达到15%，增加农户收入。
2.社会效益：项目实施后，有利于根本改善群众的农业生产条件，促进项目区农业生产效率的提高，实现农业增产和农民增收；并对水利建设起到积极的推动作用，为实现农业生产现代化奠定良好的物质基础。</t>
  </si>
  <si>
    <t>yjsx056</t>
  </si>
  <si>
    <t>英吉沙县主要粮食作物单产提升奖补项目</t>
  </si>
  <si>
    <t>种植业</t>
  </si>
  <si>
    <t>14个乡镇</t>
  </si>
  <si>
    <t>总投资：1959.58万元         规模：15229户  
建设内容：小麦实现较上年单产提升1.5%（亩），补助150元计划实施主要粮食作物单产提升规模奖补面积共13.06391万亩，补助资金共计1959.5825万元。</t>
  </si>
  <si>
    <t>1.经济效益：英吉沙县到户产业的规模为粮食作物单产提升小麦12.0146万亩、玉米1.0493万亩，涉及14个乡镇，
2.社会效益：英吉沙县到户产业的规模为粮食作物单产提升小麦12.0146万亩、小麦实现较上年单产提升1.5%（亩），玉米1.0493万亩、玉米实现较上年单产提升3%以上（亩），涉及14个乡镇。</t>
  </si>
  <si>
    <t>yjsx057</t>
  </si>
  <si>
    <t>英吉沙县发展设施农业奖补项目</t>
  </si>
  <si>
    <t>总投资：1503.1173万元           规模：7076户  
建设内容：1.购置菜苗（高辣辣椒、万寿菊），一亩以上，按照不超过购买成本的30%，每亩补助450元，共计2.53万亩，补助资金1139.1273万元。
2.拱棚改造一次性补助，一座以上，每座补助300元，共计1.21万座，补助资金363.99万元。</t>
  </si>
  <si>
    <t>1.经济效益：英吉沙县到户产业的规模为高辣辣椒、万寿菊2.5314万亩、拱棚1.2133万座，涉及14个乡镇。
2.社会效益：英吉沙县到户产业的规模为高辣辣椒、万寿菊2.5314万亩、按照不超过购买成本的30%每亩补助450元，拱棚1.2133万座、每座补助300元，涉及14个乡镇。</t>
  </si>
  <si>
    <t>yjsx058</t>
  </si>
  <si>
    <t>英吉沙县引进良种母畜奖补项目</t>
  </si>
  <si>
    <t>畜牧业</t>
  </si>
  <si>
    <t>总投资：1661.92万元              规模：2561户
建设内容：1.引进西门塔尔、荷斯坦母牛0.33万头，按照不超过当地市场价的40%进行奖补，最高补助4000元，共计1350万元。
2.引进“诺维什”、多浪、塔什库尔干母羊0.78万只，按照不超过当地市场价的40%进行奖补，最高补助400元，共计311.92万元。</t>
  </si>
  <si>
    <t>畜牧兽医局</t>
  </si>
  <si>
    <t>努尔麦麦提</t>
  </si>
  <si>
    <t>1.经济效益：一是直接效益。通过项目实施，提高养殖积极性，降低养殖成本，提高养殖收入。二是间接效益。通过项目实施，增加牲畜养殖数量，引导更多的脱贫户和监测对象在一产充分就业，提高家庭收入。
2.社会效益：本项目每年向社会提供优质肉，增加了市场肉食品供应。同时依托现有养殖基础，按照养殖产业化的总体要求，有利于创造出良好的社会效益，可促进农村产业化发展，增加农民收入。</t>
  </si>
  <si>
    <t>yjsx059</t>
  </si>
  <si>
    <t>英吉沙县自繁良种母畜奖补项目</t>
  </si>
  <si>
    <t>总投资：3490.23万元              规模：2898户  
建设内容：1.自繁生产的西门塔尔、荷斯坦母牛0.83万头，按照不超过饲养成本的50%，每头最高补助3000元，共计2501.7万元。
2.自繁生产的“诺维什”、多浪、塔什库尔干等品种的母羊3.29万只，按照不超过饲养成本的50%，每头最高补助300元，共计988.53万元。</t>
  </si>
  <si>
    <t>yjsx060</t>
  </si>
  <si>
    <t>英吉沙县畜禽养殖提质增效补贴项目</t>
  </si>
  <si>
    <t>总投资：276.48万元              规模：13824户 
建设内容：1.品种改良：对母牛用性控冻精配种并定胎的，每头牛补助不超过200元。母只羊用人工授精配种并定胎的，每只补助不超过40元。全县计划羊人工授精1.5万只，申报项目资金60万元。
2.常见多发病防治社会化服务：当年每个养殖户补助不超过200元。该项目共申请社会化服务农户10824户、申请资金216.48万元。此项目根据项目实施进度可再分批次上报。畜禽养殖提质增效项目申请总资金276.48万元。</t>
  </si>
  <si>
    <t xml:space="preserve">1.经济效益：一是直接效益。通过项目实施，提高全县牲畜品种改良水平，提高牲畜品种质量和优良母牛生产水平，达到牲畜快速提质增效。二是间接效益。通过项目实施，增加牲畜养殖数量和质量，引导更多群众在一产充分就业，提高家庭收入。
2.社会效益：本项目每年向社会提供优质肉，增加了市场肉食品供应。同时依托现有养殖基础，按照养殖产业化的总体要求，有利于创造出良好的社会效益，可促进农村产业化发展，增加农民收入。
</t>
  </si>
  <si>
    <t>yjsx061</t>
  </si>
  <si>
    <t>英吉沙县优质饲草料奖补项目</t>
  </si>
  <si>
    <t>总投资：503.18万元              规模：3265户 
建设内容：农户发展牛羊等养殖并经营稳定，利用永久性青贮窖加工制作青贮或青贮打包发酵等，每吨补助不超过50元。对制作不少于10吨并且符合条件的农户进行补助，各乡镇申报项目计划10.06万吨，申报项目补助资金503.18万元。</t>
  </si>
  <si>
    <t>1.经济效益：一是直接效益。通过项目实施，提高养殖积极性，降低养殖成本，提高饲草料利用率从而提高养殖收入。二是间接效益。通过项目实施，鼓励养殖户加工饲草料积极性，降低饲草料成本，通过养殖业引导更多的脱贫户和监测对象在一产充分就业，提高家庭收入。
2.社会效益：本项目通过补助畜牧业所需的主要饲草料发展畜牧业，向社会提供优质肉，增加了市场肉食品供应。同时依托现有养殖基础，按照养殖产业化的总体要求，有利于创造出良好的社会效益，可促进农牧循环发展，增加农民收入。</t>
  </si>
  <si>
    <t>yjsx062</t>
  </si>
  <si>
    <t>英吉沙县芒辛镇7村节水灌溉项目</t>
  </si>
  <si>
    <t>种植业、畜牧业</t>
  </si>
  <si>
    <t>芒辛镇7村</t>
  </si>
  <si>
    <t>总投资：100万元        规模：577亩                       建设内容：项目改善灌溉面积577亩，其中新建高效节水灌溉315亩，新建加压供水面积242亩，配套相关附属设施设备等。</t>
  </si>
  <si>
    <t>.经济效益：项目建成后，渠道防渗节水效益中水利用系数可从0.76可提高到0.95以上，农产品单产平均提高比例20%。                                           2.社会效益：可有效提高灌溉保证率,提高水资源的利用率，改善灌区灌溉用水条件，使农牧民群众增产增收，提高生活水平改善农村居民生活条件，为英吉沙县农业生产发展提供基本保障。</t>
  </si>
  <si>
    <t>yjsx064</t>
  </si>
  <si>
    <t>英吉沙县芒辛镇9村非遗文创加工产销区建设项目</t>
  </si>
  <si>
    <t>休闲农业与乡村旅游</t>
  </si>
  <si>
    <t>芒辛镇9村</t>
  </si>
  <si>
    <t>总投资：287.73万元      规模：一座 
建设内容：新建一座850m的轻钢结构土陶加工车间根据工艺流程设有原料间、制模间、注浆间、上釉间、烧制间、成品暂存间等功能房间，同时完善相关配套附属设施.</t>
  </si>
  <si>
    <t>本项目的直接经济效益为项目营业收入(即加工产销区及配套设施租赁费用)，间接经济效益为提供就业效益、带动其他行业。预计项目运营期间，每年实现营业收入78万元。项目在建设期可为社会提供的就业岗位约50人，主要为建筑工人，建筑工人可在当地群众，带动此部分人群增收约25万元。</t>
  </si>
  <si>
    <t>yjsx063</t>
  </si>
  <si>
    <t>喀什地区肉牛全产业链基地建设项目-英吉沙县（一期）外配套电路建设</t>
  </si>
  <si>
    <t>疏勒县山钢产业园西侧</t>
  </si>
  <si>
    <t>总投资：80万元      规模：1座
建设内容：为新建10千瓦架空线路2.8公里及其他配套设施工程。该项目的实施有效确保项目建设取得实际进展，早日达到符合运营要求。</t>
  </si>
  <si>
    <t>经济效益:扩大产业生产规模，有效增加农户收入。</t>
  </si>
  <si>
    <t>yjsx066</t>
  </si>
  <si>
    <t>喀什地区英吉沙县木材市场建设项目</t>
  </si>
  <si>
    <t>英吉沙县乌恰镇</t>
  </si>
  <si>
    <t>总投资：275万元      规模：1座                               建设内容：新建木材厂基础配套设施，消防水池1座，管理用房1座，并完善厂区道路、水、电消防等附属设施建设等。</t>
  </si>
  <si>
    <t>社会效益：完善养殖基础，弥补工程建设缺陷。</t>
  </si>
  <si>
    <t>第四批</t>
  </si>
  <si>
    <t>yjsx067</t>
  </si>
  <si>
    <t>2024年英吉沙县农业机械购置项目</t>
  </si>
  <si>
    <t>产地初加工和精深加工</t>
  </si>
  <si>
    <t>总投资：500万元      规模：81台
建设内容：购置拖拉机9台，青储饲料机2台，玉米收获机1台，播种机械4台，液压翻转犁7台，旋耕机8台，整地机3台，激光平地机1台，残膜回收机3台，果园管理机械41台，工程挖掘机1台，总共81台各类农业机械。</t>
  </si>
  <si>
    <t>台</t>
  </si>
  <si>
    <t>英吉沙县农业农村机械化发展中心</t>
  </si>
  <si>
    <t>石虎</t>
  </si>
  <si>
    <t>通过本项目的实施，可大大提升项目所在地的农机化水平，有利于促进土地流转，降低群众生产性支出费用，提高农民务农的利润。不但可以解决当地群众就业及合作社的发展问题同时也为脱贫户今后的就业及创业积累经验，鼓励自主创业，通过设置公益性岗位，发放分红等形式使项目所在地的脱贫户受益。</t>
  </si>
  <si>
    <t>yjsx071</t>
  </si>
  <si>
    <t>英吉沙县产业园电力配套建设项目</t>
  </si>
  <si>
    <t>新城园区</t>
  </si>
  <si>
    <t>总投资：19万元     规模：1栋                                建设内容：建设内容：对产业园区一栋厂房进行电路改造，计划投资19万元。</t>
  </si>
  <si>
    <t>栋</t>
  </si>
  <si>
    <t>商工局</t>
  </si>
  <si>
    <t>张燕</t>
  </si>
  <si>
    <t>1.经济效益：通过对厂房的电路改造，提升生产效率，增加就业岗位及收入。</t>
  </si>
  <si>
    <t>二、就业项目</t>
  </si>
  <si>
    <t>yjsx032</t>
  </si>
  <si>
    <t>英吉沙县农村道路日常养护补助资金项目</t>
  </si>
  <si>
    <t>就业项目</t>
  </si>
  <si>
    <t>公益性岗位</t>
  </si>
  <si>
    <t>项目总投资：1203.6万元     规模：1003人
建设内容：计划投入资金1203.6万元，安排农村道路日常养护就业人员1003人，1-12月每人每月补助1000元。</t>
  </si>
  <si>
    <t>人</t>
  </si>
  <si>
    <t>1.经济效益：带动增加人口全年总收≧1203.6万元，公路是经济发展的动脉，对农村公路进行管养维修对促进区域经济发展，提高农民生活水平，改善农村消费有着十分重要的战略意义，乡村道路，是直接服务于农村，造福于农民的基础设施，也是公路经济最终得以形成的关键环节，形成统一的市场。
2.社会效益：受益人口数≧3000人，可改善路容路貌，提高路况质量，及时清理路面，保障运行安全，减少事故发生。</t>
  </si>
  <si>
    <t>yjsx033</t>
  </si>
  <si>
    <t>英吉沙县脱贫劳力(监测对象）技能培训项目</t>
  </si>
  <si>
    <t>技能培训</t>
  </si>
  <si>
    <t>总投资：180万元         规模：1000人                                     建设内容：组织已脱贫劳动力（监测对象）开展工种（砌筑工、焊工、装饰装修工、架子工、钢筋工、电工、管工、模板工）、家政服务、养老服务、餐厅服务、育婴、美容、美发、网红带货、中西面点、缝纫、种养殖技术、园艺等市场紧缺职业工种（附培训工种目录）等相关技能培训，培训合格后发放技能等级证书或培训合格证。计划培训1000人，按照每人最高不超过1800元标准给予组织开展培训的机构。</t>
  </si>
  <si>
    <t>人社局</t>
  </si>
  <si>
    <t>王志绪</t>
  </si>
  <si>
    <t>1.经济效益：按照每人最高不超过1800元标准给予组织开展培训的机构，通过培训，就业人员月工资收入不低于2000元，达到巩固拓展脱贫攻坚成果的目的。
2.社会效益：促进群众就业技能，对维护社会大局稳定、促进交流交往、增加群众收入产生积极影响。</t>
  </si>
  <si>
    <t>yjsx034</t>
  </si>
  <si>
    <t>英吉沙县吸纳脱贫劳动力一次性奖补项目</t>
  </si>
  <si>
    <t>生产奖补、劳务补助等</t>
  </si>
  <si>
    <t>总投资：10万元         规模：200人                               建设内容：对县域内吸纳脱贫人员、监测对象等就业数量多、成效好的就业帮扶企业，按照500元/人给予一次性奖补。</t>
  </si>
  <si>
    <t>1.经济效益：按照500元/人标准，给予吸纳成效好的企业进行一次性奖补。
2.社会效益：进一步巩固拓展脱贫攻坚成果，鼓励企业扩岗和吸纳就业，带动更多就业。</t>
  </si>
  <si>
    <t>yjsx035</t>
  </si>
  <si>
    <t>英吉沙县外出务工脱贫劳动力交通补助项目</t>
  </si>
  <si>
    <t>交通费补助</t>
  </si>
  <si>
    <t>总投资：600万元          规模：7200人                                                                                              建设内容：对2024年赴疆内、外务工脱贫劳动力，对其外出就业产生的单程交通费、人身意外险、体检费给予补助。有组织外出务工依据实际出行票据单程金额予以报销；疆外零散外出务工按照疆外500元/人予以补助，疆内按照实际务工出行地给予补助。</t>
  </si>
  <si>
    <t>1.经济效益：带动人口7200人全年经济总收≥600万元。
2.社会效益：进一步巩固拓展脱贫攻坚成果，鼓励外出就业，增加农户收入。</t>
  </si>
  <si>
    <t>yjsx036</t>
  </si>
  <si>
    <t>英吉沙县村级临时性公益岗位补助</t>
  </si>
  <si>
    <t>总投资：3110.4万元     规模：3200人                                 建设内容：按照乡镇，村的实际情况，对3200名村级公益性岗位（已脱贫户、监测对象）按照每人每月1620元、最多6个月进行补助。</t>
  </si>
  <si>
    <t>1.经济效益：带动人口3200人，全年经济总收入≧2600万元。
2.社会效益：促进乡村公益事业发展、促进乡村公共服务发展。</t>
  </si>
  <si>
    <t>yjsx069</t>
  </si>
  <si>
    <t>英吉沙县2024年高素质农民培训一批</t>
  </si>
  <si>
    <t>总投资：60万元     规模：200人                                 建设内容：计划培训高素质农民200人，培训标准3000元/人，培训共15天，培训对象：技能服务型人员，主要培养掌握专业知识技能的农业专业技术服务人员，围绕作物生产全过程全周期开展培训，突出良种选购及制种、关键生产技术、病虫害防治、耕地保护建设等内容，提升种植水平和产业发展能力。</t>
  </si>
  <si>
    <t>1.社会效益：通过培训可增加就业几率，实现稳定就业，增加农户的收入，可提升我县农业技术技能水平、提升产业发展能力、提升综合素质素养，为推进乡村振兴提供坚实人才保障。</t>
  </si>
  <si>
    <t>yjsx070</t>
  </si>
  <si>
    <t>英吉沙县2024年实用技术培训一批</t>
  </si>
  <si>
    <t>总投资：440万元     规模：1500人                                 建设内容：计划培训实用技术农民1500人，培训标准3000元/人，培训共15天，培训对象：实用性技能服务型人员，主要培养实用性技能的农业专业技术服务人员，围绕农作物生产全过程全周期开展培训，突出良种选购及制种、关键生产技术、病虫害防治、耕地保护建设等内容，提升种植水平和产业发展能力。</t>
  </si>
  <si>
    <t>三、乡村建设</t>
  </si>
  <si>
    <t>yjsx037</t>
  </si>
  <si>
    <t>英吉沙县艾古斯乡、乌恰镇、克孜勒乡三个乡镇农村饮水老旧管网改造项目</t>
  </si>
  <si>
    <t>乡村建设行动</t>
  </si>
  <si>
    <t>农村饮水老旧管网更新改造项目</t>
  </si>
  <si>
    <t>改扩建</t>
  </si>
  <si>
    <t>英吉沙县艾古斯乡、乌恰镇、克孜勒乡</t>
  </si>
  <si>
    <t>总投资：4355.36万元      规模：212.68千米                              建设内容：英吉沙县艾古斯乡、克孜勒乡、乌恰镇输配水管道更新改造PE管212.68km工程及管道附属建筑物，新建各类供水管网配套闸阀井，配套DN25入户管及相关配件，水费收费系统及配套设施；以及供水管网穿路、穿河、穿渠、穿越铁路渠配套工程，柏油路开槽、水泥路开槽等，新建镇墩及减压设施等，配套流量监测、压力监测以及信息入网等。</t>
  </si>
  <si>
    <t>英吉沙县农村饮水安全工程服务站</t>
  </si>
  <si>
    <t>喀迪尔·麦麦提</t>
  </si>
  <si>
    <t>1.经济效益：通过该项目的实施，进一步补齐英吉沙县基础设施短板，改善农村居民生活条件，为英吉沙县居民生活生产发展提供基本保障。                         2.社会效益：本次工程中，吸纳新疆籍人员就业比例不少于70%（其中普通基础工作岗位吸纳新疆籍劳动力就业比例不少于90%）</t>
  </si>
  <si>
    <t>yjsx038</t>
  </si>
  <si>
    <t>英吉沙县自治区级示范村萨罕镇（16）村污水集中处理建设项目</t>
  </si>
  <si>
    <t>农村污水治理</t>
  </si>
  <si>
    <t>萨罕镇16村</t>
  </si>
  <si>
    <t>总投资：1600万元        规模：14.1千米                              建设内容：新建污水管网14.1km，DN400主管网5.7km，DN110支管网8.4km，及相关配套设施。</t>
  </si>
  <si>
    <t>住建局</t>
  </si>
  <si>
    <t>王海龙</t>
  </si>
  <si>
    <t>社会效益：该项目建成后，解决农村污水处理问题，改善人居环境，提高群众幸福感。</t>
  </si>
  <si>
    <t>yjsx039</t>
  </si>
  <si>
    <t>英吉沙县自治区级示范村城关乡（11）村污水管网建设项目</t>
  </si>
  <si>
    <t>城关乡11村</t>
  </si>
  <si>
    <t>总投资：1600万元        规模：13.7千米                               建设内容：新建污水管网13.7km，DN400主管网6.3km，DN110支管网7.4km，及相关配套设施。</t>
  </si>
  <si>
    <t>社会效益：该项目建成后，解决农村污水处理问题，改善人居环境，提高群众幸福感</t>
  </si>
  <si>
    <t>yjsx040</t>
  </si>
  <si>
    <t>英吉沙县自治区级示范村萨罕镇16村乡村建设项目</t>
  </si>
  <si>
    <t>其他</t>
  </si>
  <si>
    <t>总投资：1230万元       规模：1个                            建设内容：一是新建电商中心300平方米，及相关配套设施，计划投资80万元；二是新建二层商铺4000平方米及相关配套设施，计划投资1000万元；三是新建公共厕所60平方米，计划投资30万元；四是新建林果高效节水600亩，计划投资120万元。</t>
  </si>
  <si>
    <t>个</t>
  </si>
  <si>
    <t>1.经济效益：项目建成后资产量化至古丽巴格村，资产收益不低于30万元，并按照不少于70%完成收益分配，30%用于壮大村集体经济，开展公益事业。                2.社会效益：通过电商中心营销我村农产品，拓展居民就业渠道，带动全乡农产品销售，增加农民收入，打造乡村电商示范点。通过商铺建设利用我村位居萨罕镇中心地段的优势出租后，提升村集体收入。</t>
  </si>
  <si>
    <t>yjsx041</t>
  </si>
  <si>
    <t>英吉沙县自治区级示范村城关乡11村乡村建设项目</t>
  </si>
  <si>
    <t>总投资：170万元         规模：2km                                            建设内容：一是3组、4组新建矩形防渗渠0.3m³/s流量总长度2km，计划总投资120万元；二是新建高标准农田配套设施，含沉沙池硬化4km等配套设施，计划投资50万。</t>
  </si>
  <si>
    <t>1.经济效益：项目建成后，将有效促进城关乡11村壮大村集体收入，每年对外承租进行收益，预计集体年增收5万元。计划资产量化到11村，资产收益分配带动就业2人，最少收益5万元。其中70%用于收益分配，30%用于基础设施维护。
2.社会效益：一是通过该项目的实施，提高高标准农田渠道灌溉水利用系数，提高渠道灌溉保证率，改善农村居民生活条件，为英吉沙县农业生产发展提供基本保障。二是改善水利基础设施，提升水资源利用率，促进农业生产，起到促进粮食增产的效果，改善生态环境，提高区域范围群众生活水平。三是通过建设农田水利项目，使农业灌溉水利用系数得到提高，可以帮忙农民增收，推动农村社会的稳步开展，助推乡村振兴。受益人口数≥157人。</t>
  </si>
  <si>
    <t>yjsx042</t>
  </si>
  <si>
    <t>英吉沙县电采暖（煤改电）项目</t>
  </si>
  <si>
    <t>农村清洁能源设施建设</t>
  </si>
  <si>
    <t>总投资：291.24万元     规模：3236户                               建设内容：脱贫户、监测户按照每户900元进行补助，设备按照50平方米、功率4千瓦的标准配置镍铬合金丝类远红外高温辐射电热器及标准配置电线缆、电器元件等材料的购置安装。</t>
  </si>
  <si>
    <t>徐林</t>
  </si>
  <si>
    <t>1.经济效益：该项目每年减少农户购买煤炭用于取暖成本。
2.社会效益：该项目的实施对保护环境有重要意义，给农户的取暖带来安全、方便。该项目预计可提供90个临时就业岗位。改造后使用年限≥10年。</t>
  </si>
  <si>
    <t>yjsx043</t>
  </si>
  <si>
    <t>英吉沙县村组道路建设项目</t>
  </si>
  <si>
    <t>农村道路建设</t>
  </si>
  <si>
    <t>色提力乡5村、苏盖提乡8村、依格孜也尔乡1村和2村、英吉沙镇2村3村、芒辛镇13村、英也尔乡10村、乔勒潘乡10村、龙甫乡2村、托普鲁克乡3村4村、乌恰镇8、11村、克孜勒乡2村</t>
  </si>
  <si>
    <t>总投资：2748.9万元      规模：45.647千米                          建设内容：英吉沙县地区级示范村新建农村道路，6米以下宽度村组道路45.647km。其中：色提力乡5村8.0km；苏盖提乡8村2.07km；依格孜也尔乡1村6.16km、2村2.6km；英吉沙镇2村2.52km、3村1.26km；芒辛镇13村3.2km；英也尔乡10村3km；乔勒潘乡10村2.4km；龙甫乡2村3.54km；托普鲁克乡3村1.435km,4村3.38km；乌恰镇11村3.9km、8村1.682km；克孜勒乡2村0.5km。</t>
  </si>
  <si>
    <t>社会效益：计划资产量化11个乡镇15个村。项目的实施促进农户和现代农业发展有机衔接，提高农产品市场竞争优势，有效带动当地产业发展，极大提高农产品附加值，加速农村转型，增加农民收入，促进就业，助力二三产业集聚发展，有利于推进和谐社会的建设，是提升示范村乡村生活水平，完成村组硬化路连接，提升方便程度，有效提升村容村貌。</t>
  </si>
  <si>
    <t>yjsx044</t>
  </si>
  <si>
    <t>英吉沙县色提力乡2024年中央财政以工代赈项目</t>
  </si>
  <si>
    <t>色提力乡1村、3村、4村、6村、8村、9村</t>
  </si>
  <si>
    <t>总投资：394万元        规模：7千米                                                 建设内容：新建农村道路7公里及配套附属设施等。</t>
  </si>
  <si>
    <t>社会效益：计划资产量化1个乡镇6个村。其中劳务报酬83万元以上，发放比例不低于中央资金的21%,能用人工尽量不用机械、能用当地群众尽量不用专业施工队伍，该项目预计带动当地农村群众110人以上。</t>
  </si>
  <si>
    <t>yjsx045</t>
  </si>
  <si>
    <t>英吉沙县苏盖提乡2024年中央财政以工代赈项目</t>
  </si>
  <si>
    <t>苏盖提乡1村、4村、6村、7村、10村、12村、13村、14村、16村</t>
  </si>
  <si>
    <t>总投资：397万元        规模：7千米                                                 建设内容：新建农村道路7公里及配套附属设施等。</t>
  </si>
  <si>
    <t>社会效益：计划资产量化1个乡镇9个村。其中劳务报酬84万元以上，发放比例不低于中央资金的21%,能用人工尽量不用机械、能用当地群众尽量不用专业施工队伍，该项目预计带动当地农村群众110人以上。</t>
  </si>
  <si>
    <t>yjsx046</t>
  </si>
  <si>
    <t>英吉沙县托普鲁克乡2024年中央财政以工代赈项目</t>
  </si>
  <si>
    <t>托普鲁克乡2村、3村、4村、6村、8村、9村</t>
  </si>
  <si>
    <t>总投资：395万元        规模：7千米                                                 建设内容：新建农村道路7公里及配套附属设施等。</t>
  </si>
  <si>
    <t>yjsx047</t>
  </si>
  <si>
    <t>英吉沙县英也尔乡2024年中央财政以工代赈项目</t>
  </si>
  <si>
    <t>英也尔乡4村、6村、7村、8村、9村、10村</t>
  </si>
  <si>
    <t>总投资：396万元        规模：7千米                                                 建设内容：新建农村道路7公里及配套附属设施等。</t>
  </si>
  <si>
    <t>社会效益：计划资产量化1个乡镇6个村。其中劳务报酬84万元以上，发放比例不低于中央资金的21%,能用人工尽量不用机械、能用当地群众尽量不用专业施工队伍，该项目预计带动当地农村群众110人以上。</t>
  </si>
  <si>
    <t>yjsx048</t>
  </si>
  <si>
    <t>英吉沙县乔勒潘乡3村2024年中央财政以工代赈项目</t>
  </si>
  <si>
    <t>总投资：290万元        规模：57409.5平方米                              建设内容：乔勒潘乡3村地面硬化57409.5㎡。</t>
  </si>
  <si>
    <t>社会效益：该项目预计带动当地群众务工人数90人以上，发放劳务报酬61万元，发放比例不低于中央资金的21%,能用人工尽量不用机械、能用当地群众尽量不用专业施工队伍原则，项目的实施可改善农村居民生活条件，进一步提升村容村貌。</t>
  </si>
  <si>
    <t>yjsx049</t>
  </si>
  <si>
    <t>英吉沙县村庄规划编制项目</t>
  </si>
  <si>
    <t>村庄规划编制</t>
  </si>
  <si>
    <t>克孜勒乡2村、色提力乡5村、乌恰镇11村、芒辛镇13村、托普鲁克乡4村、萨罕镇4村、乔勒潘乡6村、苏盖提乡8村、依格孜也尔乡3村、英也尔乡10村、艾古斯乡6村、城关乡13村、龙甫乡4村、英吉沙镇2村</t>
  </si>
  <si>
    <t>总投资：1168万元        规模：73个                  建设内容：对14个地区级示范村、59个行政村进行村庄规划编制。</t>
  </si>
  <si>
    <t>自然资源局</t>
  </si>
  <si>
    <t>阿里木江·奥布力</t>
  </si>
  <si>
    <t>1.经济效益：通过规划可以深入了解村镇存在的实际问题、农民意愿、村镇发展动力，确保新农村建设符合村镇的实际发展需求。确定村镇建设的发展方向和规模，合理组织村镇各建设项目的用地与布局，妥善安排建设项目的进程，以便科学地、有计划地进行农村现代化建设。
2.社会效益：最大限度地利用有限的资源满足社会上人们日益增长的物质文化需求。</t>
  </si>
  <si>
    <t>yjsx050</t>
  </si>
  <si>
    <t>英吉沙县芒辛镇2024年中央财政以工代赈项目</t>
  </si>
  <si>
    <t>芒辛镇</t>
  </si>
  <si>
    <t>总投资：346万元        规模：13.2千米   
建设内容：一是建设沙石生产道路13.2km、路渠边护栏4.8km；二是地面硬化1400㎡等。</t>
  </si>
  <si>
    <t>社会效益：计划资产量化1个乡镇2个村。其中劳务报酬83万元左右，发放比例不低于中央资金的12%,能用人工尽量不用机械、能用当地群众尽量不用专业施工队伍，该项目预计带动当地农村群众30人以上。</t>
  </si>
  <si>
    <t>yjsx051</t>
  </si>
  <si>
    <t>英吉沙县芒辛镇文化旅游产业配套道路建设2024年中央财政以工代赈项目</t>
  </si>
  <si>
    <t>总投资：380万元        规模：2.1千米
建设内容：新建6米宽沥青道路2.1km、步行道0.3km并配套相关附属设施等。</t>
  </si>
  <si>
    <t>社会效益：计划资产量化1个乡镇1个村。其中劳务报酬83万元左右，发放比例不低于中央资金的12%,能用人工尽量不用机械、能用当地群众尽量不用专业施工队伍，该项目预计带动当地农村群众10人以上。</t>
  </si>
  <si>
    <t>yjsx065</t>
  </si>
  <si>
    <t>英吉沙县克孜勒乡圣丰农场道路建设项目</t>
  </si>
  <si>
    <t>克孜勒乡圣丰农场</t>
  </si>
  <si>
    <t>总投资：600万元   规模：7.776千米
建设内容：在克孜勒乡圣丰农场新建7.776公里道路及安全附属设施，路基宽度为7米，路面宽度为6米，路面类型为沥青混凝土路面。</t>
  </si>
  <si>
    <t xml:space="preserve">千米     </t>
  </si>
  <si>
    <t>1.经济效益：本项目的建设本着坚持从实际出发，立足当前，着眼未来，坚持可持续发展，加强生态环境保护建设的原则。项目的实施对英吉沙县乌恰镇的经济发展起到促进和推动的作用，符合国家对基础设施项目开展的相关规定和措施。</t>
  </si>
  <si>
    <t>四、两不愁三保障</t>
  </si>
  <si>
    <t>yjsx052</t>
  </si>
  <si>
    <t>英吉沙县雨露计划项目</t>
  </si>
  <si>
    <t>巩固三保障成果</t>
  </si>
  <si>
    <t>享受“雨露计划+”职业教育补助</t>
  </si>
  <si>
    <t>总投资：2550万元        规模：8500人                                建设内容：英吉沙县户籍的脱贫户、监测对象家庭子女在接受中等职业教育（含普通中专、成人中专、职业高中、技工院校）、高等职业教育的（全日制普通大专、高职院校、技师学院等）能顺利完成学业，确保每个孩子学习一项技能，创业就业能力得到提升。</t>
  </si>
  <si>
    <t>教育局</t>
  </si>
  <si>
    <t>夏建国</t>
  </si>
  <si>
    <t>社会效益：通过雨露计划项目的实施，使英吉沙县脱贫家庭子女（含监测对象家庭）初、高中毕业后接受中、高等职业教育的比例逐步提高，确保每个孩子学习一项技能，使脱贫家庭创业就业能力得到提升。</t>
  </si>
  <si>
    <t>五、其他</t>
  </si>
  <si>
    <t>yjsx053</t>
  </si>
  <si>
    <t>英吉沙县“健康饮茶”送茶入户项目</t>
  </si>
  <si>
    <t>饮用低氟茶</t>
  </si>
  <si>
    <t>总投资：45万元          规模：7466人                        建设内容：目前我县享受相关政策的群众有7466户。每户群众每年送边销茶2公斤(价值约80元)。全县2024年该项目资金需要约45万元。</t>
  </si>
  <si>
    <t>1.经济效益：每年将“饮用低氟边销茶”作为衔接资金的重点任务和重点项目予以落实，积极开展“健康饮茶·送茶入户”活动，让各族群众喝上低氟茶、健康茶，引导树立健康饮茶观念。
2.社会效益：受益人口数≥7466人。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</si>
</sst>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1"/>
      <color theme="1"/>
      <name val="宋体"/>
      <charset val="134"/>
      <scheme val="minor"/>
    </font>
    <font>
      <sz val="11"/>
      <color theme="1"/>
      <name val="Times New Roman"/>
      <charset val="134"/>
    </font>
    <font>
      <sz val="11"/>
      <name val="Times New Roman"/>
      <charset val="134"/>
    </font>
    <font>
      <b/>
      <sz val="24"/>
      <color theme="1"/>
      <name val="方正小标宋_GBK"/>
      <charset val="134"/>
    </font>
    <font>
      <b/>
      <sz val="24"/>
      <color theme="1"/>
      <name val="Times New Roman"/>
      <charset val="134"/>
    </font>
    <font>
      <sz val="11"/>
      <color theme="1"/>
      <name val="黑体"/>
      <charset val="134"/>
    </font>
    <font>
      <sz val="11"/>
      <color theme="1"/>
      <name val="方正黑体_GBK"/>
      <charset val="134"/>
    </font>
    <font>
      <sz val="11"/>
      <name val="宋体"/>
      <charset val="134"/>
      <scheme val="minor"/>
    </font>
    <font>
      <b/>
      <sz val="11"/>
      <color theme="1"/>
      <name val="宋体"/>
      <charset val="134"/>
    </font>
    <font>
      <b/>
      <sz val="11"/>
      <name val="宋体"/>
      <charset val="134"/>
      <scheme val="minor"/>
    </font>
    <font>
      <sz val="14"/>
      <name val="宋体"/>
      <charset val="134"/>
      <scheme val="minor"/>
    </font>
    <font>
      <sz val="14"/>
      <color theme="1"/>
      <name val="宋体"/>
      <charset val="134"/>
      <scheme val="minor"/>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9">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0" fillId="0" borderId="0" xfId="0" applyFill="1">
      <alignment vertical="center"/>
    </xf>
    <xf numFmtId="0" fontId="1"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0" fontId="0" fillId="0" borderId="1" xfId="0" applyFont="1" applyBorder="1" applyAlignment="1">
      <alignment horizontal="justify"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2" borderId="1" xfId="0"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1" xfId="0" applyFont="1" applyFill="1" applyBorder="1" applyAlignment="1">
      <alignment vertical="center" wrapText="1"/>
    </xf>
    <xf numFmtId="0" fontId="11" fillId="0" borderId="0" xfId="0" applyFont="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Fill="1" applyBorder="1" applyAlignment="1" applyProtection="1">
      <alignment horizontal="left" vertical="center" wrapText="1"/>
      <protection locked="0"/>
    </xf>
    <xf numFmtId="0" fontId="7"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37</xdr:row>
      <xdr:rowOff>0</xdr:rowOff>
    </xdr:from>
    <xdr:to>
      <xdr:col>7</xdr:col>
      <xdr:colOff>95250</xdr:colOff>
      <xdr:row>37</xdr:row>
      <xdr:rowOff>228600</xdr:rowOff>
    </xdr:to>
    <xdr:pic>
      <xdr:nvPicPr>
        <xdr:cNvPr id="12078"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79"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0"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1"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2"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3"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4"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5"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6"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7"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8"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89"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0"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1"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2"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3"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4"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5"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6"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7"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8"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099"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0"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1"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2"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3"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4"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5"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6"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7"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8"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09"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0"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1"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2"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3"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4"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5"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6"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7"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8"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19"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0"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1"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2"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3"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4"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125"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26" name="Text Box 7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27" name="Text Box 8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28" name="Text Box 8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29" name="Text Box 8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0" name="Picture 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1" name="Picture 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2" name="Picture 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3" name="Picture 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4" name="Picture 1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5" name="Picture 1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6" name="Picture 1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7" name="Picture 1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8" name="Picture 1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39" name="Picture 1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0" name="Picture 1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1" name="Picture 1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2" name="Picture 1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3" name="Picture 1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4" name="Picture 2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5" name="Picture 2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6" name="Picture 2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7" name="Picture 2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8" name="Picture 2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49" name="Picture 2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0" name="Picture 2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1" name="Picture 2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2" name="Picture 2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3" name="Picture 2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4" name="Picture 3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5" name="Picture 3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6" name="Picture 3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7" name="Picture 3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8" name="Picture 3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59" name="Picture 3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0" name="Picture 3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1" name="Picture 3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2" name="Picture 3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3" name="Picture 3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4" name="Picture 4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5" name="Picture 4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6" name="Picture 4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7" name="Picture 4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8" name="Picture 4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69" name="Picture 4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0" name="Picture 4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1" name="Picture 4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2" name="Picture 4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3" name="Picture 4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4" name="Text Box 7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5" name="Text Box 8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6" name="Text Box 8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7" name="Text Box 8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8" name="Picture 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79" name="Picture 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0" name="Picture 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1" name="Picture 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2" name="Picture 1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3" name="Picture 1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4" name="Picture 1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5" name="Picture 1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6" name="Picture 1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7" name="Picture 1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8" name="Picture 1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89" name="Picture 1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0" name="Picture 1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1" name="Picture 1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2" name="Picture 2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3" name="Picture 2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4" name="Picture 2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5" name="Picture 2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6" name="Picture 2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7" name="Picture 2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8" name="Picture 2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199" name="Picture 2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0" name="Picture 2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1" name="Picture 2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2" name="Picture 3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3" name="Picture 3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4" name="Picture 3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5" name="Picture 3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6" name="Picture 3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7" name="Picture 3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8" name="Picture 3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09" name="Picture 3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0" name="Picture 3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1" name="Picture 3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2" name="Picture 4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3" name="Picture 4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4" name="Picture 4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5" name="Picture 4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6" name="Picture 4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7" name="Picture 4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8" name="Picture 4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19" name="Picture 4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20" name="Picture 4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221" name="Picture 4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2"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3"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4"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5"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6"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7"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8"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29"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0"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1"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2"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3"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4"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5"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6"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7"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8"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39"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0"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1"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2"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3"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4"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5"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6"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7"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8"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49"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0"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1"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2"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3"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4"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5"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6"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7"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8"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59"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0"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1"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2"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3"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4"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5"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6"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7"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8"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69"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0"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1"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2"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3"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4"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5"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6"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7"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8"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79"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0"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1"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2"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3"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4"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5"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6"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7"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8"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89"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0"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1"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2"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3"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4"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5"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6"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7"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8"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299"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0"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1"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2"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3"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4"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5"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6"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7"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8"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09"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0"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1"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2"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3"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4"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5"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6"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7"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8"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19"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0"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1"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2"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3"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4"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5"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6"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7"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8"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29"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0"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1"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2"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3"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4"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5"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6"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7"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8"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39"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0"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1"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2"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3"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4"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5"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6"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7"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8"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49"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0"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1"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2"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3"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4"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5"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6"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7"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8"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59"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0"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1"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2"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3"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4"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5"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6"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7"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8"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69"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0"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1"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2"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3"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4"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5"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6"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7"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8"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79"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0"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1"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2"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3"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4"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5"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6"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7"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8"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89"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0"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1"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2"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3"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4"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5"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6"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7"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8"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399"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0"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1"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2"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3"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4"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5"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6"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7"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8"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09"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0"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1"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2"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3"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4"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5"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6"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7"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8"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19"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0"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1"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2"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3"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4"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5"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6"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7"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8"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29"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0"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1"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2"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3"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4"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5"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6"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7"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8"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39"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0"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1"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2"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3"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4"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5"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6"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7"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8"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49"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0"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1"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2"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3"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4"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5"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6"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7"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8"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59"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60"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461"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2" name="Text Box 7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3" name="Text Box 80"/>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4" name="Text Box 81"/>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5" name="Text Box 82"/>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6" name="Picture 6"/>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7" name="Picture 7"/>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8" name="Picture 8"/>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69" name="Picture 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0" name="Picture 10"/>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1" name="Picture 11"/>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2" name="Picture 12"/>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3" name="Picture 13"/>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4" name="Picture 14"/>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5" name="Picture 15"/>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6" name="Picture 16"/>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7" name="Picture 17"/>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8" name="Picture 18"/>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79" name="Picture 1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0" name="Picture 20"/>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1" name="Picture 21"/>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2" name="Picture 22"/>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3" name="Picture 23"/>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4" name="Picture 24"/>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5" name="Picture 25"/>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6" name="Picture 26"/>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7" name="Picture 27"/>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8" name="Picture 28"/>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89" name="Picture 2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0" name="Picture 30"/>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1" name="Picture 31"/>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2" name="Picture 32"/>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3" name="Picture 33"/>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4" name="Picture 34"/>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5" name="Picture 35"/>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6" name="Picture 36"/>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7" name="Picture 37"/>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8" name="Picture 38"/>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499" name="Picture 3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0" name="Picture 40"/>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1" name="Picture 41"/>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2" name="Picture 42"/>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3" name="Picture 43"/>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4" name="Picture 44"/>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5" name="Picture 45"/>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6" name="Picture 46"/>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7" name="Picture 47"/>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8" name="Picture 48"/>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509" name="Picture 4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0"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1"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2"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3"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4"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5"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6"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7"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8"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19"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0"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1"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2"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3"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4"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5"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6"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7"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8"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29"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0"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1"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2"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3"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4"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5"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6"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7"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8"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39"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0"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1"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2"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3"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4"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5"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6"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7"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8"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49"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0"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1"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2"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3"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4"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5"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6"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557"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58" name="Text Box 7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59" name="Text Box 8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0" name="Text Box 8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1" name="Text Box 8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2" name="Picture 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3" name="Picture 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4" name="Picture 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5" name="Picture 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6" name="Picture 1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7" name="Picture 1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8" name="Picture 1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69" name="Picture 1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0" name="Picture 1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1" name="Picture 1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2" name="Picture 1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3" name="Picture 1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4" name="Picture 1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5" name="Picture 1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6" name="Picture 2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7" name="Picture 2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8" name="Picture 2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79" name="Picture 2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0" name="Picture 2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1" name="Picture 2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2" name="Picture 2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3" name="Picture 2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4" name="Picture 2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5" name="Picture 2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6" name="Picture 3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7" name="Picture 3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8" name="Picture 3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89" name="Picture 3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0" name="Picture 3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1" name="Picture 3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2" name="Picture 3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3" name="Picture 3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4" name="Picture 3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5" name="Picture 3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6" name="Picture 4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7" name="Picture 4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8" name="Picture 4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599" name="Picture 4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0" name="Picture 4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1" name="Picture 4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2" name="Picture 4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3" name="Picture 4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4" name="Picture 4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5" name="Picture 4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6" name="Text Box 7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7" name="Text Box 8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8" name="Text Box 8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09" name="Text Box 8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0" name="Picture 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1" name="Picture 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2" name="Picture 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3" name="Picture 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4" name="Picture 1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5" name="Picture 1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6" name="Picture 1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7" name="Picture 1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8" name="Picture 1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19" name="Picture 1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0" name="Picture 1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1" name="Picture 1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2" name="Picture 1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3" name="Picture 1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4" name="Picture 2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5" name="Picture 2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6" name="Picture 2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7" name="Picture 2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8" name="Picture 2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29" name="Picture 2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0" name="Picture 2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1" name="Picture 2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2" name="Picture 2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3" name="Picture 2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4" name="Picture 3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5" name="Picture 3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6" name="Picture 3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7" name="Picture 3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8" name="Picture 3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39" name="Picture 3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0" name="Picture 3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1" name="Picture 3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2" name="Picture 3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3" name="Picture 3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4" name="Picture 40"/>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5" name="Picture 41"/>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6" name="Picture 42"/>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7" name="Picture 43"/>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8" name="Picture 44"/>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49" name="Picture 45"/>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50" name="Picture 46"/>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51" name="Picture 47"/>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52" name="Picture 48"/>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94615</xdr:colOff>
      <xdr:row>37</xdr:row>
      <xdr:rowOff>227965</xdr:rowOff>
    </xdr:to>
    <xdr:pic>
      <xdr:nvPicPr>
        <xdr:cNvPr id="12653" name="Picture 49"/>
        <xdr:cNvPicPr/>
      </xdr:nvPicPr>
      <xdr:blipFill>
        <a:blip r:embed="rId1" r:link="rId2"/>
        <a:stretch>
          <a:fillRect/>
        </a:stretch>
      </xdr:blipFill>
      <xdr:spPr>
        <a:xfrm>
          <a:off x="4944745" y="42062400"/>
          <a:ext cx="94615" cy="227965"/>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4"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5"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6"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7"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8"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59"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0"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1"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2"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3"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4"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5"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6"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7"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8"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69"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0"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1"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2"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3"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4"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5"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6"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7"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8"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79"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0"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1"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2"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3"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4"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5"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6"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7"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8"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89"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0"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1"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2"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3"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4"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5"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6"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7"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8"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699"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0"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1"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2"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3"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4"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5"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6"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7"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8"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09"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0"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1"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2"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3"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4"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5"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6"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7"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8"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19"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0"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1"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2"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3"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4"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5"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6"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7"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8"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29"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0"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1"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2"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3"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4"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5"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6"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7"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8"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39"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0"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1"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2"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3"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4"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5"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6"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7"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8"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49"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0"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1"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2"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3"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4"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5"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6"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7"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8"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59"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0"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1"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2"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3"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4"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5"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6"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7"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8"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69"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0"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1"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2"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3"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4"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5"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6"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7"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8"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79"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0"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1"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2"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3"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4"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5"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6"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7"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8"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89"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0"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1"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2"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3"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4"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5"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6"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7"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8"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799"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0"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1"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2"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3"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4"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5"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6"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7"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8"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09"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0"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1"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2"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3"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4"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5"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6"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7"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8"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19"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0"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1"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2"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3"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4"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5"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6"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7"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8"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29"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0"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1"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2"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3"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4"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5"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6"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7"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8"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39"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0"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1"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2"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3"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4"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5"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6" name="Text Box 7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7" name="Text Box 8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8" name="Text Box 8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49" name="Text Box 8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0" name="Picture 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1" name="Picture 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2" name="Picture 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3" name="Picture 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4" name="Picture 1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5" name="Picture 1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6" name="Picture 1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7" name="Picture 1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8" name="Picture 1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59" name="Picture 1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0" name="Picture 1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1" name="Picture 1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2" name="Picture 1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3" name="Picture 1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4" name="Picture 2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5" name="Picture 2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6" name="Picture 2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7" name="Picture 2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8" name="Picture 2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69" name="Picture 2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0" name="Picture 2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1" name="Picture 2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2" name="Picture 2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3" name="Picture 2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4" name="Picture 3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5" name="Picture 3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6" name="Picture 3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7" name="Picture 3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8" name="Picture 3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79" name="Picture 3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0" name="Picture 3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1" name="Picture 3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2" name="Picture 3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3" name="Picture 3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4" name="Picture 40"/>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5" name="Picture 41"/>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6" name="Picture 42"/>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7" name="Picture 43"/>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8" name="Picture 44"/>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89" name="Picture 45"/>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90" name="Picture 46"/>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91" name="Picture 47"/>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92" name="Picture 48"/>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228600</xdr:rowOff>
    </xdr:to>
    <xdr:pic>
      <xdr:nvPicPr>
        <xdr:cNvPr id="12893" name="Picture 49"/>
        <xdr:cNvPicPr/>
      </xdr:nvPicPr>
      <xdr:blipFill>
        <a:blip r:embed="rId1" r:link="rId2"/>
        <a:stretch>
          <a:fillRect/>
        </a:stretch>
      </xdr:blipFill>
      <xdr:spPr>
        <a:xfrm>
          <a:off x="4944745" y="42062400"/>
          <a:ext cx="95250" cy="22860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4" name="Text Box 7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5" name="Text Box 80"/>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6" name="Text Box 81"/>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7" name="Text Box 82"/>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8" name="Picture 6"/>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899" name="Picture 7"/>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0" name="Picture 8"/>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1" name="Picture 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2" name="Picture 10"/>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3" name="Picture 11"/>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4" name="Picture 12"/>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5" name="Picture 13"/>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6" name="Picture 14"/>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7" name="Picture 15"/>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8" name="Picture 16"/>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09" name="Picture 17"/>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0" name="Picture 18"/>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1" name="Picture 1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2" name="Picture 20"/>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3" name="Picture 21"/>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4" name="Picture 22"/>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5" name="Picture 23"/>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6" name="Picture 24"/>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7" name="Picture 25"/>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8" name="Picture 26"/>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19" name="Picture 27"/>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0" name="Picture 28"/>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1" name="Picture 2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2" name="Picture 30"/>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3" name="Picture 31"/>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4" name="Picture 32"/>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5" name="Picture 33"/>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6" name="Picture 34"/>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7" name="Picture 35"/>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8" name="Picture 36"/>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29" name="Picture 37"/>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0" name="Picture 38"/>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1" name="Picture 3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2" name="Picture 40"/>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3" name="Picture 41"/>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4" name="Picture 42"/>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5" name="Picture 43"/>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6" name="Picture 44"/>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7" name="Picture 45"/>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8" name="Picture 46"/>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39" name="Picture 47"/>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40" name="Picture 48"/>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twoCellAnchor editAs="oneCell">
    <xdr:from>
      <xdr:col>7</xdr:col>
      <xdr:colOff>0</xdr:colOff>
      <xdr:row>37</xdr:row>
      <xdr:rowOff>0</xdr:rowOff>
    </xdr:from>
    <xdr:to>
      <xdr:col>7</xdr:col>
      <xdr:colOff>95250</xdr:colOff>
      <xdr:row>37</xdr:row>
      <xdr:rowOff>240030</xdr:rowOff>
    </xdr:to>
    <xdr:pic>
      <xdr:nvPicPr>
        <xdr:cNvPr id="12941" name="Picture 49"/>
        <xdr:cNvPicPr/>
      </xdr:nvPicPr>
      <xdr:blipFill>
        <a:blip r:embed="rId1" r:link="rId2" cstate="print"/>
        <a:stretch>
          <a:fillRect/>
        </a:stretch>
      </xdr:blipFill>
      <xdr:spPr>
        <a:xfrm>
          <a:off x="4944745" y="42062400"/>
          <a:ext cx="95250" cy="24003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2:AA82"/>
  <sheetViews>
    <sheetView tabSelected="1" zoomScale="85" zoomScaleNormal="85" workbookViewId="0">
      <pane ySplit="8" topLeftCell="A75" activePane="bottomLeft" state="frozen"/>
      <selection/>
      <selection pane="bottomLeft" activeCell="J78" sqref="J78"/>
    </sheetView>
  </sheetViews>
  <sheetFormatPr defaultColWidth="9" defaultRowHeight="14.4"/>
  <cols>
    <col min="1" max="1" width="4.87962962962963" customWidth="1"/>
    <col min="2" max="2" width="9" customWidth="1"/>
    <col min="3" max="3" width="25.25" style="3" customWidth="1"/>
    <col min="4" max="4" width="5" customWidth="1"/>
    <col min="5" max="5" width="9" customWidth="1"/>
    <col min="6" max="6" width="6" customWidth="1"/>
    <col min="7" max="7" width="12.9722222222222" customWidth="1"/>
    <col min="8" max="8" width="45.3796296296296" style="4" customWidth="1"/>
    <col min="9" max="9" width="6.25" customWidth="1"/>
    <col min="10" max="10" width="12.1296296296296" customWidth="1"/>
    <col min="11" max="12" width="10.3796296296296" customWidth="1"/>
    <col min="13" max="13" width="9.37962962962963" customWidth="1"/>
    <col min="14" max="14" width="9" customWidth="1"/>
    <col min="15" max="15" width="8.08333333333333" customWidth="1"/>
    <col min="16" max="19" width="8.08333333333333" hidden="1" customWidth="1"/>
    <col min="20" max="20" width="9" customWidth="1"/>
    <col min="21" max="21" width="5.43518518518519" customWidth="1"/>
    <col min="23" max="23" width="9" customWidth="1"/>
    <col min="24" max="24" width="42.3796296296296" customWidth="1"/>
    <col min="25" max="26" width="6.17592592592593" customWidth="1"/>
    <col min="27" max="27" width="7.35185185185185" style="5" customWidth="1"/>
  </cols>
  <sheetData>
    <row r="2" ht="31.8" spans="1:27">
      <c r="A2" s="6" t="s">
        <v>0</v>
      </c>
      <c r="B2" s="6"/>
      <c r="C2" s="7"/>
      <c r="D2" s="6"/>
      <c r="E2" s="6"/>
      <c r="F2" s="6"/>
      <c r="G2" s="6"/>
      <c r="H2" s="8"/>
      <c r="I2" s="6"/>
      <c r="J2" s="6"/>
      <c r="K2" s="6"/>
      <c r="L2" s="6"/>
      <c r="M2" s="6"/>
      <c r="N2" s="6"/>
      <c r="O2" s="6"/>
      <c r="P2" s="6"/>
      <c r="Q2" s="6"/>
      <c r="R2" s="6"/>
      <c r="S2" s="6"/>
      <c r="T2" s="6"/>
      <c r="U2" s="6"/>
      <c r="V2" s="6"/>
      <c r="W2" s="6"/>
      <c r="X2" s="6"/>
      <c r="Y2" s="6"/>
      <c r="Z2" s="6"/>
      <c r="AA2" s="6"/>
    </row>
    <row r="3" ht="17.4" spans="27:27">
      <c r="AA3" s="41"/>
    </row>
    <row r="4" ht="19" customHeight="1" spans="1:27">
      <c r="A4" s="9" t="s">
        <v>1</v>
      </c>
      <c r="B4" s="9" t="s">
        <v>2</v>
      </c>
      <c r="C4" s="9" t="s">
        <v>3</v>
      </c>
      <c r="D4" s="9" t="s">
        <v>4</v>
      </c>
      <c r="E4" s="9" t="s">
        <v>5</v>
      </c>
      <c r="F4" s="9" t="s">
        <v>6</v>
      </c>
      <c r="G4" s="9" t="s">
        <v>7</v>
      </c>
      <c r="H4" s="10" t="s">
        <v>8</v>
      </c>
      <c r="I4" s="9" t="s">
        <v>9</v>
      </c>
      <c r="J4" s="9" t="s">
        <v>10</v>
      </c>
      <c r="K4" s="9" t="s">
        <v>11</v>
      </c>
      <c r="L4" s="9"/>
      <c r="M4" s="9"/>
      <c r="N4" s="9"/>
      <c r="O4" s="9"/>
      <c r="P4" s="9"/>
      <c r="Q4" s="9"/>
      <c r="R4" s="9"/>
      <c r="S4" s="9"/>
      <c r="T4" s="9"/>
      <c r="U4" s="9"/>
      <c r="V4" s="36" t="s">
        <v>12</v>
      </c>
      <c r="W4" s="36" t="s">
        <v>13</v>
      </c>
      <c r="X4" s="36" t="s">
        <v>14</v>
      </c>
      <c r="Y4" s="42" t="s">
        <v>15</v>
      </c>
      <c r="Z4" s="42" t="s">
        <v>16</v>
      </c>
      <c r="AA4" s="36" t="s">
        <v>17</v>
      </c>
    </row>
    <row r="5" ht="18" customHeight="1" spans="1:27">
      <c r="A5" s="9"/>
      <c r="B5" s="9"/>
      <c r="C5" s="9"/>
      <c r="D5" s="9"/>
      <c r="E5" s="9"/>
      <c r="F5" s="9"/>
      <c r="G5" s="9"/>
      <c r="H5" s="10"/>
      <c r="I5" s="9"/>
      <c r="J5" s="9"/>
      <c r="K5" s="9" t="s">
        <v>18</v>
      </c>
      <c r="L5" s="26" t="s">
        <v>19</v>
      </c>
      <c r="M5" s="27"/>
      <c r="N5" s="27"/>
      <c r="O5" s="27"/>
      <c r="P5" s="27"/>
      <c r="Q5" s="27"/>
      <c r="R5" s="37"/>
      <c r="S5" s="36" t="s">
        <v>20</v>
      </c>
      <c r="T5" s="36" t="s">
        <v>21</v>
      </c>
      <c r="U5" s="36" t="s">
        <v>22</v>
      </c>
      <c r="V5" s="38"/>
      <c r="W5" s="38"/>
      <c r="X5" s="38"/>
      <c r="Y5" s="43"/>
      <c r="Z5" s="43"/>
      <c r="AA5" s="38"/>
    </row>
    <row r="6" ht="42" customHeight="1" spans="1:27">
      <c r="A6" s="9"/>
      <c r="B6" s="9"/>
      <c r="C6" s="9"/>
      <c r="D6" s="9"/>
      <c r="E6" s="9"/>
      <c r="F6" s="9"/>
      <c r="G6" s="9"/>
      <c r="H6" s="10"/>
      <c r="I6" s="9"/>
      <c r="J6" s="9"/>
      <c r="K6" s="9"/>
      <c r="L6" s="9" t="s">
        <v>23</v>
      </c>
      <c r="M6" s="9" t="s">
        <v>24</v>
      </c>
      <c r="N6" s="9" t="s">
        <v>25</v>
      </c>
      <c r="O6" s="9" t="s">
        <v>26</v>
      </c>
      <c r="P6" s="9" t="s">
        <v>27</v>
      </c>
      <c r="Q6" s="9" t="s">
        <v>28</v>
      </c>
      <c r="R6" s="9" t="s">
        <v>29</v>
      </c>
      <c r="S6" s="39"/>
      <c r="T6" s="39"/>
      <c r="U6" s="39"/>
      <c r="V6" s="39"/>
      <c r="W6" s="39"/>
      <c r="X6" s="39"/>
      <c r="Y6" s="44"/>
      <c r="Z6" s="44"/>
      <c r="AA6" s="39"/>
    </row>
    <row r="7" s="1" customFormat="1" ht="25" customHeight="1" spans="1:27">
      <c r="A7" s="11" t="s">
        <v>30</v>
      </c>
      <c r="B7" s="12"/>
      <c r="C7" s="13"/>
      <c r="D7" s="10">
        <f>D8+D54+D62+D79+D81</f>
        <v>70</v>
      </c>
      <c r="E7" s="10"/>
      <c r="F7" s="10"/>
      <c r="G7" s="10"/>
      <c r="H7" s="10"/>
      <c r="I7" s="10"/>
      <c r="J7" s="10"/>
      <c r="K7" s="10">
        <f>L7+S7+T7+U7</f>
        <v>88363.1273</v>
      </c>
      <c r="L7" s="10">
        <f>M7+N7+O7+P7+Q7+R7</f>
        <v>86363.1273</v>
      </c>
      <c r="M7" s="10">
        <f>M8+M54+M62+M79+M81</f>
        <v>82173.3973</v>
      </c>
      <c r="N7" s="10">
        <f t="shared" ref="M7:U7" si="0">N8+N54+N62+N79+N81</f>
        <v>2738</v>
      </c>
      <c r="O7" s="10">
        <f>O8+O54+O62+O79+O82</f>
        <v>1451.73</v>
      </c>
      <c r="P7" s="10">
        <f t="shared" si="0"/>
        <v>0</v>
      </c>
      <c r="Q7" s="10">
        <f t="shared" si="0"/>
        <v>0</v>
      </c>
      <c r="R7" s="10">
        <f t="shared" si="0"/>
        <v>0</v>
      </c>
      <c r="S7" s="10">
        <f t="shared" si="0"/>
        <v>0</v>
      </c>
      <c r="T7" s="10">
        <f t="shared" si="0"/>
        <v>2000</v>
      </c>
      <c r="U7" s="10">
        <f t="shared" si="0"/>
        <v>0</v>
      </c>
      <c r="V7" s="10"/>
      <c r="W7" s="10"/>
      <c r="X7" s="10"/>
      <c r="Y7" s="10"/>
      <c r="Z7" s="10"/>
      <c r="AA7" s="10"/>
    </row>
    <row r="8" s="1" customFormat="1" ht="25" customHeight="1" spans="1:27">
      <c r="A8" s="14" t="s">
        <v>31</v>
      </c>
      <c r="B8" s="15"/>
      <c r="C8" s="16"/>
      <c r="D8" s="17">
        <v>45</v>
      </c>
      <c r="E8" s="17"/>
      <c r="F8" s="17"/>
      <c r="G8" s="17"/>
      <c r="H8" s="17"/>
      <c r="I8" s="28" t="s">
        <v>32</v>
      </c>
      <c r="J8" s="29">
        <f>K8/K7</f>
        <v>0.722050353462309</v>
      </c>
      <c r="K8" s="17">
        <f>L8+S8+T8+U8</f>
        <v>63802.6273</v>
      </c>
      <c r="L8" s="17">
        <f>M8+N8+O8+P8+Q8+R8</f>
        <v>63802.6273</v>
      </c>
      <c r="M8" s="17">
        <f>SUM(M9:M53)</f>
        <v>62255.8973</v>
      </c>
      <c r="N8" s="17">
        <f>SUM(N9:N53)</f>
        <v>140</v>
      </c>
      <c r="O8" s="17">
        <f>SUM(O9:O53)</f>
        <v>1406.73</v>
      </c>
      <c r="P8" s="17">
        <f t="shared" ref="P8:U8" si="1">SUM(P9:P53)</f>
        <v>0</v>
      </c>
      <c r="Q8" s="17">
        <f t="shared" si="1"/>
        <v>0</v>
      </c>
      <c r="R8" s="17">
        <f t="shared" si="1"/>
        <v>0</v>
      </c>
      <c r="S8" s="17">
        <f t="shared" si="1"/>
        <v>0</v>
      </c>
      <c r="T8" s="17">
        <f t="shared" si="1"/>
        <v>0</v>
      </c>
      <c r="U8" s="17">
        <f t="shared" si="1"/>
        <v>0</v>
      </c>
      <c r="V8" s="17"/>
      <c r="W8" s="17"/>
      <c r="X8" s="17"/>
      <c r="Y8" s="17"/>
      <c r="Z8" s="17"/>
      <c r="AA8" s="17"/>
    </row>
    <row r="9" s="2" customFormat="1" ht="102" customHeight="1" spans="1:27">
      <c r="A9" s="18">
        <v>1</v>
      </c>
      <c r="B9" s="18" t="s">
        <v>33</v>
      </c>
      <c r="C9" s="18" t="s">
        <v>34</v>
      </c>
      <c r="D9" s="18" t="s">
        <v>35</v>
      </c>
      <c r="E9" s="18" t="s">
        <v>36</v>
      </c>
      <c r="F9" s="18" t="s">
        <v>37</v>
      </c>
      <c r="G9" s="18" t="s">
        <v>38</v>
      </c>
      <c r="H9" s="19" t="s">
        <v>39</v>
      </c>
      <c r="I9" s="18" t="s">
        <v>40</v>
      </c>
      <c r="J9" s="18">
        <v>135</v>
      </c>
      <c r="K9" s="18">
        <f>L9+S9+T9+U9</f>
        <v>9750</v>
      </c>
      <c r="L9" s="18">
        <f>M9+N9+O9+P9+Q9+R9</f>
        <v>9750</v>
      </c>
      <c r="M9" s="18">
        <v>9750</v>
      </c>
      <c r="N9" s="18"/>
      <c r="O9" s="18"/>
      <c r="P9" s="18"/>
      <c r="Q9" s="18"/>
      <c r="R9" s="18"/>
      <c r="S9" s="18"/>
      <c r="T9" s="18"/>
      <c r="U9" s="18"/>
      <c r="V9" s="18" t="s">
        <v>41</v>
      </c>
      <c r="W9" s="18" t="s">
        <v>42</v>
      </c>
      <c r="X9" s="19" t="s">
        <v>43</v>
      </c>
      <c r="Y9" s="19"/>
      <c r="Z9" s="19"/>
      <c r="AA9" s="18" t="s">
        <v>44</v>
      </c>
    </row>
    <row r="10" s="2" customFormat="1" ht="97" customHeight="1" spans="1:27">
      <c r="A10" s="18">
        <v>2</v>
      </c>
      <c r="B10" s="18" t="s">
        <v>45</v>
      </c>
      <c r="C10" s="18" t="s">
        <v>46</v>
      </c>
      <c r="D10" s="18" t="s">
        <v>35</v>
      </c>
      <c r="E10" s="18" t="s">
        <v>36</v>
      </c>
      <c r="F10" s="18" t="s">
        <v>37</v>
      </c>
      <c r="G10" s="18" t="s">
        <v>47</v>
      </c>
      <c r="H10" s="19" t="s">
        <v>48</v>
      </c>
      <c r="I10" s="18" t="s">
        <v>40</v>
      </c>
      <c r="J10" s="18">
        <v>90</v>
      </c>
      <c r="K10" s="18">
        <v>6500</v>
      </c>
      <c r="L10" s="18">
        <v>6500</v>
      </c>
      <c r="M10" s="18">
        <v>6500</v>
      </c>
      <c r="N10" s="18"/>
      <c r="O10" s="18"/>
      <c r="P10" s="18"/>
      <c r="Q10" s="18"/>
      <c r="R10" s="18"/>
      <c r="S10" s="18"/>
      <c r="T10" s="18"/>
      <c r="U10" s="18"/>
      <c r="V10" s="18" t="s">
        <v>41</v>
      </c>
      <c r="W10" s="18" t="s">
        <v>42</v>
      </c>
      <c r="X10" s="24" t="s">
        <v>49</v>
      </c>
      <c r="Y10" s="19"/>
      <c r="Z10" s="19"/>
      <c r="AA10" s="18" t="s">
        <v>44</v>
      </c>
    </row>
    <row r="11" s="2" customFormat="1" ht="89" customHeight="1" spans="1:27">
      <c r="A11" s="18">
        <v>3</v>
      </c>
      <c r="B11" s="18" t="s">
        <v>50</v>
      </c>
      <c r="C11" s="18" t="s">
        <v>51</v>
      </c>
      <c r="D11" s="18" t="s">
        <v>35</v>
      </c>
      <c r="E11" s="18" t="s">
        <v>36</v>
      </c>
      <c r="F11" s="18" t="s">
        <v>37</v>
      </c>
      <c r="G11" s="18" t="s">
        <v>52</v>
      </c>
      <c r="H11" s="19" t="s">
        <v>53</v>
      </c>
      <c r="I11" s="18" t="s">
        <v>40</v>
      </c>
      <c r="J11" s="18">
        <v>39</v>
      </c>
      <c r="K11" s="18">
        <f>L11+S11+T11+U11</f>
        <v>1170</v>
      </c>
      <c r="L11" s="18">
        <f>M11+N11+O11+P11+Q11+R11</f>
        <v>1170</v>
      </c>
      <c r="M11" s="18">
        <v>1170</v>
      </c>
      <c r="N11" s="18"/>
      <c r="O11" s="18"/>
      <c r="P11" s="18"/>
      <c r="Q11" s="18"/>
      <c r="R11" s="18"/>
      <c r="S11" s="18"/>
      <c r="T11" s="18"/>
      <c r="U11" s="18"/>
      <c r="V11" s="18" t="s">
        <v>41</v>
      </c>
      <c r="W11" s="18" t="s">
        <v>42</v>
      </c>
      <c r="X11" s="24" t="s">
        <v>54</v>
      </c>
      <c r="Y11" s="19"/>
      <c r="Z11" s="19"/>
      <c r="AA11" s="18" t="s">
        <v>55</v>
      </c>
    </row>
    <row r="12" s="2" customFormat="1" ht="86" customHeight="1" spans="1:27">
      <c r="A12" s="18">
        <v>4</v>
      </c>
      <c r="B12" s="18" t="s">
        <v>56</v>
      </c>
      <c r="C12" s="18" t="s">
        <v>57</v>
      </c>
      <c r="D12" s="18" t="s">
        <v>35</v>
      </c>
      <c r="E12" s="18" t="s">
        <v>36</v>
      </c>
      <c r="F12" s="18" t="s">
        <v>37</v>
      </c>
      <c r="G12" s="18" t="s">
        <v>58</v>
      </c>
      <c r="H12" s="19" t="s">
        <v>59</v>
      </c>
      <c r="I12" s="18" t="s">
        <v>40</v>
      </c>
      <c r="J12" s="18">
        <v>250</v>
      </c>
      <c r="K12" s="18">
        <v>1250</v>
      </c>
      <c r="L12" s="18">
        <v>1250</v>
      </c>
      <c r="M12" s="18">
        <v>1250</v>
      </c>
      <c r="N12" s="18"/>
      <c r="O12" s="18"/>
      <c r="P12" s="18"/>
      <c r="Q12" s="18"/>
      <c r="R12" s="18"/>
      <c r="S12" s="18"/>
      <c r="T12" s="18"/>
      <c r="U12" s="18"/>
      <c r="V12" s="18" t="s">
        <v>41</v>
      </c>
      <c r="W12" s="18" t="s">
        <v>42</v>
      </c>
      <c r="X12" s="24" t="s">
        <v>60</v>
      </c>
      <c r="Y12" s="19"/>
      <c r="Z12" s="19"/>
      <c r="AA12" s="18" t="s">
        <v>55</v>
      </c>
    </row>
    <row r="13" s="2" customFormat="1" ht="86.4" spans="1:27">
      <c r="A13" s="18">
        <v>5</v>
      </c>
      <c r="B13" s="18" t="s">
        <v>61</v>
      </c>
      <c r="C13" s="18" t="s">
        <v>62</v>
      </c>
      <c r="D13" s="18" t="s">
        <v>35</v>
      </c>
      <c r="E13" s="18" t="s">
        <v>63</v>
      </c>
      <c r="F13" s="18" t="s">
        <v>37</v>
      </c>
      <c r="G13" s="18" t="s">
        <v>64</v>
      </c>
      <c r="H13" s="19" t="s">
        <v>65</v>
      </c>
      <c r="I13" s="18" t="s">
        <v>66</v>
      </c>
      <c r="J13" s="18">
        <v>4000</v>
      </c>
      <c r="K13" s="18">
        <f>L13+S13+T13+U13</f>
        <v>600</v>
      </c>
      <c r="L13" s="18">
        <f>M13+N13+O13+P13+Q13+R13</f>
        <v>600</v>
      </c>
      <c r="M13" s="18">
        <v>600</v>
      </c>
      <c r="N13" s="18"/>
      <c r="O13" s="18"/>
      <c r="P13" s="18"/>
      <c r="Q13" s="18"/>
      <c r="R13" s="18"/>
      <c r="S13" s="18"/>
      <c r="T13" s="18"/>
      <c r="U13" s="18"/>
      <c r="V13" s="18" t="s">
        <v>67</v>
      </c>
      <c r="W13" s="18" t="s">
        <v>68</v>
      </c>
      <c r="X13" s="19" t="s">
        <v>69</v>
      </c>
      <c r="Y13" s="19"/>
      <c r="Z13" s="19"/>
      <c r="AA13" s="18" t="s">
        <v>44</v>
      </c>
    </row>
    <row r="14" s="2" customFormat="1" ht="113" customHeight="1" spans="1:27">
      <c r="A14" s="18">
        <v>6</v>
      </c>
      <c r="B14" s="18" t="s">
        <v>70</v>
      </c>
      <c r="C14" s="18" t="s">
        <v>71</v>
      </c>
      <c r="D14" s="18" t="s">
        <v>35</v>
      </c>
      <c r="E14" s="18" t="s">
        <v>36</v>
      </c>
      <c r="F14" s="18" t="s">
        <v>37</v>
      </c>
      <c r="G14" s="18" t="s">
        <v>72</v>
      </c>
      <c r="H14" s="19" t="s">
        <v>73</v>
      </c>
      <c r="I14" s="18" t="s">
        <v>66</v>
      </c>
      <c r="J14" s="18">
        <v>5877</v>
      </c>
      <c r="K14" s="18">
        <f>L14+S14+T14+U14</f>
        <v>1469.25</v>
      </c>
      <c r="L14" s="18">
        <f>M14+N14+O14+P14+Q14+R14</f>
        <v>1469.25</v>
      </c>
      <c r="M14" s="18">
        <v>1469.25</v>
      </c>
      <c r="N14" s="18"/>
      <c r="O14" s="18"/>
      <c r="P14" s="18"/>
      <c r="Q14" s="18"/>
      <c r="R14" s="18"/>
      <c r="S14" s="18"/>
      <c r="T14" s="18"/>
      <c r="U14" s="18"/>
      <c r="V14" s="18" t="s">
        <v>74</v>
      </c>
      <c r="W14" s="18" t="s">
        <v>75</v>
      </c>
      <c r="X14" s="19" t="s">
        <v>76</v>
      </c>
      <c r="Y14" s="19"/>
      <c r="Z14" s="19"/>
      <c r="AA14" s="18" t="s">
        <v>77</v>
      </c>
    </row>
    <row r="15" s="2" customFormat="1" ht="110" customHeight="1" spans="1:27">
      <c r="A15" s="18">
        <v>7</v>
      </c>
      <c r="B15" s="18" t="s">
        <v>78</v>
      </c>
      <c r="C15" s="18" t="s">
        <v>79</v>
      </c>
      <c r="D15" s="18" t="s">
        <v>35</v>
      </c>
      <c r="E15" s="18" t="s">
        <v>80</v>
      </c>
      <c r="F15" s="18" t="s">
        <v>37</v>
      </c>
      <c r="G15" s="18" t="s">
        <v>81</v>
      </c>
      <c r="H15" s="19" t="s">
        <v>82</v>
      </c>
      <c r="I15" s="18" t="s">
        <v>66</v>
      </c>
      <c r="J15" s="18">
        <v>37700</v>
      </c>
      <c r="K15" s="18">
        <f>L15+S15+T15+U15</f>
        <v>1770</v>
      </c>
      <c r="L15" s="18">
        <f>M15+N15+O15+P15+Q15+R15</f>
        <v>1770</v>
      </c>
      <c r="M15" s="18">
        <v>1770</v>
      </c>
      <c r="N15" s="18"/>
      <c r="O15" s="18"/>
      <c r="P15" s="18"/>
      <c r="Q15" s="18"/>
      <c r="R15" s="18"/>
      <c r="S15" s="18"/>
      <c r="T15" s="18"/>
      <c r="U15" s="18"/>
      <c r="V15" s="18" t="s">
        <v>83</v>
      </c>
      <c r="W15" s="18" t="s">
        <v>84</v>
      </c>
      <c r="X15" s="19" t="s">
        <v>85</v>
      </c>
      <c r="Y15" s="19"/>
      <c r="Z15" s="19"/>
      <c r="AA15" s="18" t="s">
        <v>77</v>
      </c>
    </row>
    <row r="16" s="2" customFormat="1" ht="110" customHeight="1" spans="1:27">
      <c r="A16" s="18">
        <v>8</v>
      </c>
      <c r="B16" s="18" t="s">
        <v>86</v>
      </c>
      <c r="C16" s="18" t="s">
        <v>87</v>
      </c>
      <c r="D16" s="18" t="s">
        <v>35</v>
      </c>
      <c r="E16" s="18" t="s">
        <v>88</v>
      </c>
      <c r="F16" s="18" t="s">
        <v>37</v>
      </c>
      <c r="G16" s="18" t="s">
        <v>81</v>
      </c>
      <c r="H16" s="19" t="s">
        <v>89</v>
      </c>
      <c r="I16" s="18" t="s">
        <v>66</v>
      </c>
      <c r="J16" s="18">
        <v>94000</v>
      </c>
      <c r="K16" s="18">
        <v>1880</v>
      </c>
      <c r="L16" s="18">
        <v>1880</v>
      </c>
      <c r="M16" s="18">
        <v>1880</v>
      </c>
      <c r="N16" s="18"/>
      <c r="O16" s="18"/>
      <c r="P16" s="18"/>
      <c r="Q16" s="18"/>
      <c r="R16" s="18"/>
      <c r="S16" s="18"/>
      <c r="T16" s="18"/>
      <c r="U16" s="18"/>
      <c r="V16" s="18" t="s">
        <v>41</v>
      </c>
      <c r="W16" s="18" t="s">
        <v>42</v>
      </c>
      <c r="X16" s="19" t="s">
        <v>90</v>
      </c>
      <c r="Y16" s="19"/>
      <c r="Z16" s="19"/>
      <c r="AA16" s="18" t="s">
        <v>44</v>
      </c>
    </row>
    <row r="17" s="2" customFormat="1" ht="114" customHeight="1" spans="1:27">
      <c r="A17" s="18">
        <v>9</v>
      </c>
      <c r="B17" s="18" t="s">
        <v>91</v>
      </c>
      <c r="C17" s="18" t="s">
        <v>92</v>
      </c>
      <c r="D17" s="18" t="s">
        <v>35</v>
      </c>
      <c r="E17" s="18" t="s">
        <v>36</v>
      </c>
      <c r="F17" s="18" t="s">
        <v>37</v>
      </c>
      <c r="G17" s="18" t="s">
        <v>93</v>
      </c>
      <c r="H17" s="19" t="s">
        <v>94</v>
      </c>
      <c r="I17" s="18" t="s">
        <v>66</v>
      </c>
      <c r="J17" s="18">
        <v>7428</v>
      </c>
      <c r="K17" s="18">
        <f t="shared" ref="K17:K41" si="2">L17+S17+T17+U17</f>
        <v>1857</v>
      </c>
      <c r="L17" s="18">
        <f t="shared" ref="L17:L41" si="3">M17+N17+O17+P17+Q17+R17</f>
        <v>1857</v>
      </c>
      <c r="M17" s="18">
        <v>1857</v>
      </c>
      <c r="N17" s="18"/>
      <c r="O17" s="18"/>
      <c r="P17" s="18"/>
      <c r="Q17" s="18"/>
      <c r="R17" s="18"/>
      <c r="S17" s="18"/>
      <c r="T17" s="18"/>
      <c r="U17" s="18"/>
      <c r="V17" s="18" t="s">
        <v>95</v>
      </c>
      <c r="W17" s="18" t="s">
        <v>84</v>
      </c>
      <c r="X17" s="19" t="s">
        <v>96</v>
      </c>
      <c r="Y17" s="19"/>
      <c r="Z17" s="19"/>
      <c r="AA17" s="18" t="s">
        <v>55</v>
      </c>
    </row>
    <row r="18" s="2" customFormat="1" ht="120" customHeight="1" spans="1:27">
      <c r="A18" s="18">
        <v>10</v>
      </c>
      <c r="B18" s="18" t="s">
        <v>97</v>
      </c>
      <c r="C18" s="18" t="s">
        <v>98</v>
      </c>
      <c r="D18" s="18" t="s">
        <v>35</v>
      </c>
      <c r="E18" s="18" t="s">
        <v>36</v>
      </c>
      <c r="F18" s="18" t="s">
        <v>37</v>
      </c>
      <c r="G18" s="18" t="s">
        <v>99</v>
      </c>
      <c r="H18" s="19" t="s">
        <v>100</v>
      </c>
      <c r="I18" s="18" t="s">
        <v>66</v>
      </c>
      <c r="J18" s="18">
        <v>1500</v>
      </c>
      <c r="K18" s="18">
        <f t="shared" si="2"/>
        <v>450</v>
      </c>
      <c r="L18" s="18">
        <f t="shared" si="3"/>
        <v>450</v>
      </c>
      <c r="M18" s="18">
        <v>450</v>
      </c>
      <c r="N18" s="18"/>
      <c r="O18" s="18"/>
      <c r="P18" s="18"/>
      <c r="Q18" s="18"/>
      <c r="R18" s="18"/>
      <c r="S18" s="18"/>
      <c r="T18" s="18"/>
      <c r="U18" s="18"/>
      <c r="V18" s="18" t="s">
        <v>41</v>
      </c>
      <c r="W18" s="18" t="s">
        <v>42</v>
      </c>
      <c r="X18" s="19" t="s">
        <v>101</v>
      </c>
      <c r="Y18" s="19"/>
      <c r="Z18" s="19"/>
      <c r="AA18" s="18" t="s">
        <v>77</v>
      </c>
    </row>
    <row r="19" s="2" customFormat="1" ht="98" customHeight="1" spans="1:27">
      <c r="A19" s="18">
        <v>11</v>
      </c>
      <c r="B19" s="18" t="s">
        <v>102</v>
      </c>
      <c r="C19" s="18" t="s">
        <v>103</v>
      </c>
      <c r="D19" s="18" t="s">
        <v>35</v>
      </c>
      <c r="E19" s="18" t="s">
        <v>104</v>
      </c>
      <c r="F19" s="18" t="s">
        <v>37</v>
      </c>
      <c r="G19" s="18" t="s">
        <v>81</v>
      </c>
      <c r="H19" s="19" t="s">
        <v>105</v>
      </c>
      <c r="I19" s="18" t="s">
        <v>106</v>
      </c>
      <c r="J19" s="18">
        <v>19431</v>
      </c>
      <c r="K19" s="18">
        <f t="shared" si="2"/>
        <v>2200</v>
      </c>
      <c r="L19" s="18">
        <f t="shared" si="3"/>
        <v>2200</v>
      </c>
      <c r="M19" s="18">
        <v>2200</v>
      </c>
      <c r="N19" s="18"/>
      <c r="O19" s="18"/>
      <c r="P19" s="18"/>
      <c r="Q19" s="18"/>
      <c r="R19" s="18"/>
      <c r="S19" s="18"/>
      <c r="T19" s="18"/>
      <c r="U19" s="18"/>
      <c r="V19" s="18" t="s">
        <v>41</v>
      </c>
      <c r="W19" s="18" t="s">
        <v>42</v>
      </c>
      <c r="X19" s="19" t="s">
        <v>107</v>
      </c>
      <c r="Y19" s="19"/>
      <c r="Z19" s="19"/>
      <c r="AA19" s="18" t="s">
        <v>44</v>
      </c>
    </row>
    <row r="20" s="2" customFormat="1" ht="106" customHeight="1" spans="1:27">
      <c r="A20" s="18">
        <v>12</v>
      </c>
      <c r="B20" s="18" t="s">
        <v>108</v>
      </c>
      <c r="C20" s="18" t="s">
        <v>109</v>
      </c>
      <c r="D20" s="18" t="s">
        <v>35</v>
      </c>
      <c r="E20" s="18" t="s">
        <v>110</v>
      </c>
      <c r="F20" s="18" t="s">
        <v>37</v>
      </c>
      <c r="G20" s="18" t="s">
        <v>111</v>
      </c>
      <c r="H20" s="19" t="s">
        <v>112</v>
      </c>
      <c r="I20" s="30" t="s">
        <v>113</v>
      </c>
      <c r="J20" s="30">
        <v>2000</v>
      </c>
      <c r="K20" s="18">
        <f t="shared" si="2"/>
        <v>510</v>
      </c>
      <c r="L20" s="18">
        <f t="shared" si="3"/>
        <v>510</v>
      </c>
      <c r="M20" s="30">
        <v>510</v>
      </c>
      <c r="N20" s="30"/>
      <c r="O20" s="30"/>
      <c r="P20" s="30"/>
      <c r="Q20" s="30"/>
      <c r="R20" s="30"/>
      <c r="S20" s="30"/>
      <c r="T20" s="30"/>
      <c r="U20" s="30"/>
      <c r="V20" s="18" t="s">
        <v>114</v>
      </c>
      <c r="W20" s="30" t="s">
        <v>115</v>
      </c>
      <c r="X20" s="19" t="s">
        <v>116</v>
      </c>
      <c r="Y20" s="19"/>
      <c r="Z20" s="19"/>
      <c r="AA20" s="18" t="s">
        <v>44</v>
      </c>
    </row>
    <row r="21" s="2" customFormat="1" ht="112" customHeight="1" spans="1:27">
      <c r="A21" s="18">
        <v>13</v>
      </c>
      <c r="B21" s="18" t="s">
        <v>117</v>
      </c>
      <c r="C21" s="18" t="s">
        <v>118</v>
      </c>
      <c r="D21" s="18" t="s">
        <v>35</v>
      </c>
      <c r="E21" s="18" t="s">
        <v>63</v>
      </c>
      <c r="F21" s="18" t="s">
        <v>37</v>
      </c>
      <c r="G21" s="18" t="s">
        <v>119</v>
      </c>
      <c r="H21" s="19" t="s">
        <v>120</v>
      </c>
      <c r="I21" s="18" t="s">
        <v>121</v>
      </c>
      <c r="J21" s="18">
        <v>12</v>
      </c>
      <c r="K21" s="18">
        <f t="shared" si="2"/>
        <v>960</v>
      </c>
      <c r="L21" s="18">
        <f t="shared" si="3"/>
        <v>960</v>
      </c>
      <c r="M21" s="18">
        <v>960</v>
      </c>
      <c r="N21" s="18"/>
      <c r="O21" s="18"/>
      <c r="P21" s="18"/>
      <c r="Q21" s="18"/>
      <c r="R21" s="18"/>
      <c r="S21" s="18"/>
      <c r="T21" s="18"/>
      <c r="U21" s="18"/>
      <c r="V21" s="18" t="s">
        <v>67</v>
      </c>
      <c r="W21" s="18" t="s">
        <v>68</v>
      </c>
      <c r="X21" s="19" t="s">
        <v>122</v>
      </c>
      <c r="Y21" s="19"/>
      <c r="Z21" s="19"/>
      <c r="AA21" s="18" t="s">
        <v>44</v>
      </c>
    </row>
    <row r="22" s="2" customFormat="1" ht="112" customHeight="1" spans="1:27">
      <c r="A22" s="18">
        <v>14</v>
      </c>
      <c r="B22" s="18" t="s">
        <v>123</v>
      </c>
      <c r="C22" s="18" t="s">
        <v>124</v>
      </c>
      <c r="D22" s="18" t="s">
        <v>35</v>
      </c>
      <c r="E22" s="18" t="s">
        <v>63</v>
      </c>
      <c r="F22" s="18" t="s">
        <v>37</v>
      </c>
      <c r="G22" s="18" t="s">
        <v>125</v>
      </c>
      <c r="H22" s="19" t="s">
        <v>126</v>
      </c>
      <c r="I22" s="18" t="s">
        <v>121</v>
      </c>
      <c r="J22" s="18">
        <v>4.503</v>
      </c>
      <c r="K22" s="31">
        <v>360</v>
      </c>
      <c r="L22" s="18">
        <f t="shared" si="3"/>
        <v>360</v>
      </c>
      <c r="M22" s="18">
        <v>360</v>
      </c>
      <c r="N22" s="18"/>
      <c r="O22" s="18"/>
      <c r="P22" s="18"/>
      <c r="Q22" s="18"/>
      <c r="R22" s="18"/>
      <c r="S22" s="18"/>
      <c r="T22" s="18"/>
      <c r="U22" s="18"/>
      <c r="V22" s="18" t="s">
        <v>127</v>
      </c>
      <c r="W22" s="18" t="s">
        <v>128</v>
      </c>
      <c r="X22" s="19" t="s">
        <v>122</v>
      </c>
      <c r="Y22" s="19"/>
      <c r="Z22" s="19"/>
      <c r="AA22" s="18" t="s">
        <v>129</v>
      </c>
    </row>
    <row r="23" s="2" customFormat="1" ht="112" customHeight="1" spans="1:27">
      <c r="A23" s="18">
        <v>15</v>
      </c>
      <c r="B23" s="18" t="s">
        <v>130</v>
      </c>
      <c r="C23" s="18" t="s">
        <v>131</v>
      </c>
      <c r="D23" s="18" t="s">
        <v>35</v>
      </c>
      <c r="E23" s="18" t="s">
        <v>63</v>
      </c>
      <c r="F23" s="18" t="s">
        <v>37</v>
      </c>
      <c r="G23" s="18" t="s">
        <v>132</v>
      </c>
      <c r="H23" s="19" t="s">
        <v>133</v>
      </c>
      <c r="I23" s="18" t="s">
        <v>121</v>
      </c>
      <c r="J23" s="18">
        <v>10</v>
      </c>
      <c r="K23" s="18">
        <f t="shared" si="2"/>
        <v>800</v>
      </c>
      <c r="L23" s="18">
        <f t="shared" si="3"/>
        <v>800</v>
      </c>
      <c r="M23" s="18">
        <v>800</v>
      </c>
      <c r="N23" s="18"/>
      <c r="O23" s="18"/>
      <c r="P23" s="18"/>
      <c r="Q23" s="18"/>
      <c r="R23" s="18"/>
      <c r="S23" s="18"/>
      <c r="T23" s="18"/>
      <c r="U23" s="18"/>
      <c r="V23" s="18" t="s">
        <v>134</v>
      </c>
      <c r="W23" s="18" t="s">
        <v>135</v>
      </c>
      <c r="X23" s="19" t="s">
        <v>122</v>
      </c>
      <c r="Y23" s="19"/>
      <c r="Z23" s="19"/>
      <c r="AA23" s="18" t="s">
        <v>55</v>
      </c>
    </row>
    <row r="24" s="2" customFormat="1" ht="112" customHeight="1" spans="1:27">
      <c r="A24" s="18">
        <v>16</v>
      </c>
      <c r="B24" s="18" t="s">
        <v>136</v>
      </c>
      <c r="C24" s="18" t="s">
        <v>137</v>
      </c>
      <c r="D24" s="18" t="s">
        <v>35</v>
      </c>
      <c r="E24" s="18" t="s">
        <v>63</v>
      </c>
      <c r="F24" s="18" t="s">
        <v>37</v>
      </c>
      <c r="G24" s="18" t="s">
        <v>138</v>
      </c>
      <c r="H24" s="19" t="s">
        <v>139</v>
      </c>
      <c r="I24" s="18" t="s">
        <v>121</v>
      </c>
      <c r="J24" s="18">
        <v>11.99</v>
      </c>
      <c r="K24" s="18">
        <f t="shared" si="2"/>
        <v>940</v>
      </c>
      <c r="L24" s="18">
        <f t="shared" si="3"/>
        <v>940</v>
      </c>
      <c r="M24" s="18">
        <v>940</v>
      </c>
      <c r="N24" s="18"/>
      <c r="O24" s="18"/>
      <c r="P24" s="18"/>
      <c r="Q24" s="18"/>
      <c r="R24" s="18"/>
      <c r="S24" s="18"/>
      <c r="T24" s="18"/>
      <c r="U24" s="18"/>
      <c r="V24" s="18" t="s">
        <v>140</v>
      </c>
      <c r="W24" s="18" t="s">
        <v>141</v>
      </c>
      <c r="X24" s="19" t="s">
        <v>122</v>
      </c>
      <c r="Y24" s="19"/>
      <c r="Z24" s="19"/>
      <c r="AA24" s="18" t="s">
        <v>44</v>
      </c>
    </row>
    <row r="25" s="2" customFormat="1" ht="112" customHeight="1" spans="1:27">
      <c r="A25" s="18">
        <v>17</v>
      </c>
      <c r="B25" s="18" t="s">
        <v>142</v>
      </c>
      <c r="C25" s="18" t="s">
        <v>143</v>
      </c>
      <c r="D25" s="18" t="s">
        <v>35</v>
      </c>
      <c r="E25" s="18" t="s">
        <v>63</v>
      </c>
      <c r="F25" s="18" t="s">
        <v>37</v>
      </c>
      <c r="G25" s="18" t="s">
        <v>144</v>
      </c>
      <c r="H25" s="19" t="s">
        <v>145</v>
      </c>
      <c r="I25" s="18" t="s">
        <v>121</v>
      </c>
      <c r="J25" s="18">
        <v>12</v>
      </c>
      <c r="K25" s="18">
        <f t="shared" si="2"/>
        <v>960</v>
      </c>
      <c r="L25" s="18">
        <f t="shared" si="3"/>
        <v>960</v>
      </c>
      <c r="M25" s="18">
        <v>960</v>
      </c>
      <c r="N25" s="18"/>
      <c r="O25" s="18"/>
      <c r="P25" s="18"/>
      <c r="Q25" s="18"/>
      <c r="R25" s="18"/>
      <c r="S25" s="18"/>
      <c r="T25" s="18"/>
      <c r="U25" s="18"/>
      <c r="V25" s="18" t="s">
        <v>74</v>
      </c>
      <c r="W25" s="18" t="s">
        <v>75</v>
      </c>
      <c r="X25" s="19" t="s">
        <v>122</v>
      </c>
      <c r="Y25" s="19"/>
      <c r="Z25" s="19"/>
      <c r="AA25" s="18" t="s">
        <v>44</v>
      </c>
    </row>
    <row r="26" s="2" customFormat="1" ht="112" customHeight="1" spans="1:27">
      <c r="A26" s="18">
        <v>18</v>
      </c>
      <c r="B26" s="18" t="s">
        <v>146</v>
      </c>
      <c r="C26" s="18" t="s">
        <v>147</v>
      </c>
      <c r="D26" s="18" t="s">
        <v>35</v>
      </c>
      <c r="E26" s="18" t="s">
        <v>63</v>
      </c>
      <c r="F26" s="18" t="s">
        <v>37</v>
      </c>
      <c r="G26" s="18" t="s">
        <v>148</v>
      </c>
      <c r="H26" s="19" t="s">
        <v>149</v>
      </c>
      <c r="I26" s="18" t="s">
        <v>121</v>
      </c>
      <c r="J26" s="18">
        <v>15</v>
      </c>
      <c r="K26" s="18">
        <f t="shared" si="2"/>
        <v>1200</v>
      </c>
      <c r="L26" s="18">
        <f t="shared" si="3"/>
        <v>1200</v>
      </c>
      <c r="M26" s="18">
        <v>1200</v>
      </c>
      <c r="N26" s="18"/>
      <c r="O26" s="18"/>
      <c r="P26" s="18"/>
      <c r="Q26" s="18"/>
      <c r="R26" s="18"/>
      <c r="S26" s="18"/>
      <c r="T26" s="18"/>
      <c r="U26" s="18"/>
      <c r="V26" s="18" t="s">
        <v>150</v>
      </c>
      <c r="W26" s="18" t="s">
        <v>151</v>
      </c>
      <c r="X26" s="19" t="s">
        <v>122</v>
      </c>
      <c r="Y26" s="19"/>
      <c r="Z26" s="19"/>
      <c r="AA26" s="18" t="s">
        <v>44</v>
      </c>
    </row>
    <row r="27" s="2" customFormat="1" ht="112" customHeight="1" spans="1:27">
      <c r="A27" s="18">
        <v>19</v>
      </c>
      <c r="B27" s="18" t="s">
        <v>152</v>
      </c>
      <c r="C27" s="18" t="s">
        <v>153</v>
      </c>
      <c r="D27" s="18" t="s">
        <v>35</v>
      </c>
      <c r="E27" s="18" t="s">
        <v>63</v>
      </c>
      <c r="F27" s="18" t="s">
        <v>37</v>
      </c>
      <c r="G27" s="18" t="s">
        <v>154</v>
      </c>
      <c r="H27" s="19" t="s">
        <v>155</v>
      </c>
      <c r="I27" s="18" t="s">
        <v>121</v>
      </c>
      <c r="J27" s="18">
        <v>11.849</v>
      </c>
      <c r="K27" s="31">
        <v>950</v>
      </c>
      <c r="L27" s="18">
        <f t="shared" si="3"/>
        <v>950</v>
      </c>
      <c r="M27" s="18">
        <v>950</v>
      </c>
      <c r="N27" s="18"/>
      <c r="O27" s="18"/>
      <c r="P27" s="18"/>
      <c r="Q27" s="18"/>
      <c r="R27" s="18"/>
      <c r="S27" s="18"/>
      <c r="T27" s="18"/>
      <c r="U27" s="18"/>
      <c r="V27" s="18" t="s">
        <v>156</v>
      </c>
      <c r="W27" s="18" t="s">
        <v>157</v>
      </c>
      <c r="X27" s="19" t="s">
        <v>122</v>
      </c>
      <c r="Y27" s="19"/>
      <c r="Z27" s="19"/>
      <c r="AA27" s="18" t="s">
        <v>129</v>
      </c>
    </row>
    <row r="28" s="2" customFormat="1" ht="112" customHeight="1" spans="1:27">
      <c r="A28" s="18">
        <v>20</v>
      </c>
      <c r="B28" s="18" t="s">
        <v>158</v>
      </c>
      <c r="C28" s="18" t="s">
        <v>159</v>
      </c>
      <c r="D28" s="18" t="s">
        <v>35</v>
      </c>
      <c r="E28" s="18" t="s">
        <v>63</v>
      </c>
      <c r="F28" s="18" t="s">
        <v>37</v>
      </c>
      <c r="G28" s="18" t="s">
        <v>160</v>
      </c>
      <c r="H28" s="19" t="s">
        <v>161</v>
      </c>
      <c r="I28" s="18" t="s">
        <v>121</v>
      </c>
      <c r="J28" s="18">
        <v>5</v>
      </c>
      <c r="K28" s="18">
        <f t="shared" si="2"/>
        <v>385</v>
      </c>
      <c r="L28" s="18">
        <f t="shared" si="3"/>
        <v>385</v>
      </c>
      <c r="M28" s="18">
        <v>385</v>
      </c>
      <c r="N28" s="18"/>
      <c r="O28" s="18"/>
      <c r="P28" s="18"/>
      <c r="Q28" s="18"/>
      <c r="R28" s="18"/>
      <c r="S28" s="18"/>
      <c r="T28" s="18"/>
      <c r="U28" s="18"/>
      <c r="V28" s="18" t="s">
        <v>162</v>
      </c>
      <c r="W28" s="18" t="s">
        <v>163</v>
      </c>
      <c r="X28" s="19" t="s">
        <v>122</v>
      </c>
      <c r="Y28" s="19"/>
      <c r="Z28" s="19"/>
      <c r="AA28" s="18" t="s">
        <v>164</v>
      </c>
    </row>
    <row r="29" s="2" customFormat="1" ht="112" customHeight="1" spans="1:27">
      <c r="A29" s="18">
        <v>21</v>
      </c>
      <c r="B29" s="18" t="s">
        <v>165</v>
      </c>
      <c r="C29" s="18" t="s">
        <v>166</v>
      </c>
      <c r="D29" s="18" t="s">
        <v>35</v>
      </c>
      <c r="E29" s="18" t="s">
        <v>63</v>
      </c>
      <c r="F29" s="18" t="s">
        <v>37</v>
      </c>
      <c r="G29" s="18" t="s">
        <v>167</v>
      </c>
      <c r="H29" s="19" t="s">
        <v>168</v>
      </c>
      <c r="I29" s="18" t="s">
        <v>121</v>
      </c>
      <c r="J29" s="18">
        <v>11.2</v>
      </c>
      <c r="K29" s="31">
        <v>900</v>
      </c>
      <c r="L29" s="18">
        <f t="shared" si="3"/>
        <v>900</v>
      </c>
      <c r="M29" s="18">
        <v>900</v>
      </c>
      <c r="N29" s="18"/>
      <c r="O29" s="18"/>
      <c r="P29" s="18"/>
      <c r="Q29" s="18"/>
      <c r="R29" s="18"/>
      <c r="S29" s="18"/>
      <c r="T29" s="18"/>
      <c r="U29" s="18"/>
      <c r="V29" s="18" t="s">
        <v>169</v>
      </c>
      <c r="W29" s="18" t="s">
        <v>170</v>
      </c>
      <c r="X29" s="19" t="s">
        <v>122</v>
      </c>
      <c r="Y29" s="19"/>
      <c r="Z29" s="19"/>
      <c r="AA29" s="18" t="s">
        <v>129</v>
      </c>
    </row>
    <row r="30" s="2" customFormat="1" ht="112" customHeight="1" spans="1:27">
      <c r="A30" s="18">
        <v>22</v>
      </c>
      <c r="B30" s="18" t="s">
        <v>171</v>
      </c>
      <c r="C30" s="18" t="s">
        <v>172</v>
      </c>
      <c r="D30" s="18" t="s">
        <v>35</v>
      </c>
      <c r="E30" s="18" t="s">
        <v>63</v>
      </c>
      <c r="F30" s="18" t="s">
        <v>37</v>
      </c>
      <c r="G30" s="18" t="s">
        <v>173</v>
      </c>
      <c r="H30" s="19" t="s">
        <v>174</v>
      </c>
      <c r="I30" s="18" t="s">
        <v>121</v>
      </c>
      <c r="J30" s="18">
        <v>10</v>
      </c>
      <c r="K30" s="18">
        <f t="shared" si="2"/>
        <v>800</v>
      </c>
      <c r="L30" s="18">
        <f t="shared" si="3"/>
        <v>800</v>
      </c>
      <c r="M30" s="18">
        <v>800</v>
      </c>
      <c r="N30" s="18"/>
      <c r="O30" s="18"/>
      <c r="P30" s="18"/>
      <c r="Q30" s="18"/>
      <c r="R30" s="18"/>
      <c r="S30" s="18"/>
      <c r="T30" s="18"/>
      <c r="U30" s="18"/>
      <c r="V30" s="18" t="s">
        <v>114</v>
      </c>
      <c r="W30" s="30" t="s">
        <v>115</v>
      </c>
      <c r="X30" s="19" t="s">
        <v>122</v>
      </c>
      <c r="Y30" s="19"/>
      <c r="Z30" s="19"/>
      <c r="AA30" s="18" t="s">
        <v>44</v>
      </c>
    </row>
    <row r="31" s="2" customFormat="1" ht="112" customHeight="1" spans="1:27">
      <c r="A31" s="18">
        <v>23</v>
      </c>
      <c r="B31" s="18" t="s">
        <v>175</v>
      </c>
      <c r="C31" s="18" t="s">
        <v>176</v>
      </c>
      <c r="D31" s="18" t="s">
        <v>35</v>
      </c>
      <c r="E31" s="18" t="s">
        <v>63</v>
      </c>
      <c r="F31" s="18" t="s">
        <v>37</v>
      </c>
      <c r="G31" s="18" t="s">
        <v>177</v>
      </c>
      <c r="H31" s="19" t="s">
        <v>178</v>
      </c>
      <c r="I31" s="18" t="s">
        <v>121</v>
      </c>
      <c r="J31" s="18">
        <v>12</v>
      </c>
      <c r="K31" s="18">
        <f t="shared" si="2"/>
        <v>960</v>
      </c>
      <c r="L31" s="18">
        <f t="shared" si="3"/>
        <v>960</v>
      </c>
      <c r="M31" s="18">
        <v>960</v>
      </c>
      <c r="N31" s="18"/>
      <c r="O31" s="18"/>
      <c r="P31" s="18"/>
      <c r="Q31" s="18"/>
      <c r="R31" s="18"/>
      <c r="S31" s="18"/>
      <c r="T31" s="18"/>
      <c r="U31" s="18"/>
      <c r="V31" s="18" t="s">
        <v>179</v>
      </c>
      <c r="W31" s="18" t="s">
        <v>180</v>
      </c>
      <c r="X31" s="19" t="s">
        <v>122</v>
      </c>
      <c r="Y31" s="19"/>
      <c r="Z31" s="19"/>
      <c r="AA31" s="18" t="s">
        <v>44</v>
      </c>
    </row>
    <row r="32" s="2" customFormat="1" ht="106" customHeight="1" spans="1:27">
      <c r="A32" s="18">
        <v>24</v>
      </c>
      <c r="B32" s="18" t="s">
        <v>181</v>
      </c>
      <c r="C32" s="18" t="s">
        <v>182</v>
      </c>
      <c r="D32" s="18" t="s">
        <v>35</v>
      </c>
      <c r="E32" s="18" t="s">
        <v>63</v>
      </c>
      <c r="F32" s="18" t="s">
        <v>37</v>
      </c>
      <c r="G32" s="18" t="s">
        <v>183</v>
      </c>
      <c r="H32" s="19" t="s">
        <v>184</v>
      </c>
      <c r="I32" s="18" t="s">
        <v>121</v>
      </c>
      <c r="J32" s="18">
        <v>13.22</v>
      </c>
      <c r="K32" s="18">
        <f t="shared" si="2"/>
        <v>1100</v>
      </c>
      <c r="L32" s="18">
        <f t="shared" si="3"/>
        <v>1100</v>
      </c>
      <c r="M32" s="18">
        <v>1100</v>
      </c>
      <c r="N32" s="18"/>
      <c r="O32" s="18"/>
      <c r="P32" s="18"/>
      <c r="Q32" s="18"/>
      <c r="R32" s="18"/>
      <c r="S32" s="18"/>
      <c r="T32" s="18"/>
      <c r="U32" s="18"/>
      <c r="V32" s="18" t="s">
        <v>185</v>
      </c>
      <c r="W32" s="18" t="s">
        <v>186</v>
      </c>
      <c r="X32" s="19" t="s">
        <v>122</v>
      </c>
      <c r="Y32" s="19"/>
      <c r="Z32" s="19"/>
      <c r="AA32" s="18" t="s">
        <v>44</v>
      </c>
    </row>
    <row r="33" s="2" customFormat="1" ht="113" customHeight="1" spans="1:27">
      <c r="A33" s="18">
        <v>25</v>
      </c>
      <c r="B33" s="18" t="s">
        <v>187</v>
      </c>
      <c r="C33" s="18" t="s">
        <v>188</v>
      </c>
      <c r="D33" s="18" t="s">
        <v>35</v>
      </c>
      <c r="E33" s="18" t="s">
        <v>63</v>
      </c>
      <c r="F33" s="18" t="s">
        <v>37</v>
      </c>
      <c r="G33" s="18" t="s">
        <v>189</v>
      </c>
      <c r="H33" s="19" t="s">
        <v>190</v>
      </c>
      <c r="I33" s="18" t="s">
        <v>121</v>
      </c>
      <c r="J33" s="18">
        <v>16.15</v>
      </c>
      <c r="K33" s="18">
        <f t="shared" si="2"/>
        <v>1292</v>
      </c>
      <c r="L33" s="18">
        <f t="shared" si="3"/>
        <v>1292</v>
      </c>
      <c r="M33" s="18">
        <v>1292</v>
      </c>
      <c r="N33" s="18"/>
      <c r="O33" s="18"/>
      <c r="P33" s="18"/>
      <c r="Q33" s="18"/>
      <c r="R33" s="18"/>
      <c r="S33" s="18"/>
      <c r="T33" s="18"/>
      <c r="U33" s="18"/>
      <c r="V33" s="18" t="s">
        <v>191</v>
      </c>
      <c r="W33" s="18" t="s">
        <v>192</v>
      </c>
      <c r="X33" s="19" t="s">
        <v>122</v>
      </c>
      <c r="Y33" s="19"/>
      <c r="Z33" s="19"/>
      <c r="AA33" s="18" t="s">
        <v>55</v>
      </c>
    </row>
    <row r="34" s="2" customFormat="1" ht="144" customHeight="1" spans="1:27">
      <c r="A34" s="18">
        <v>26</v>
      </c>
      <c r="B34" s="18" t="s">
        <v>193</v>
      </c>
      <c r="C34" s="18" t="s">
        <v>194</v>
      </c>
      <c r="D34" s="18" t="s">
        <v>35</v>
      </c>
      <c r="E34" s="18" t="s">
        <v>63</v>
      </c>
      <c r="F34" s="18" t="s">
        <v>37</v>
      </c>
      <c r="G34" s="18" t="s">
        <v>195</v>
      </c>
      <c r="H34" s="19" t="s">
        <v>196</v>
      </c>
      <c r="I34" s="18" t="s">
        <v>121</v>
      </c>
      <c r="J34" s="18">
        <v>1.9</v>
      </c>
      <c r="K34" s="18">
        <f t="shared" si="2"/>
        <v>140</v>
      </c>
      <c r="L34" s="18">
        <f t="shared" si="3"/>
        <v>140</v>
      </c>
      <c r="M34" s="18"/>
      <c r="N34" s="18">
        <v>140</v>
      </c>
      <c r="O34" s="18"/>
      <c r="P34" s="18"/>
      <c r="Q34" s="18"/>
      <c r="R34" s="18"/>
      <c r="S34" s="18"/>
      <c r="T34" s="18"/>
      <c r="U34" s="18"/>
      <c r="V34" s="18" t="s">
        <v>185</v>
      </c>
      <c r="W34" s="18" t="s">
        <v>197</v>
      </c>
      <c r="X34" s="19" t="s">
        <v>198</v>
      </c>
      <c r="Y34" s="19"/>
      <c r="Z34" s="19"/>
      <c r="AA34" s="18" t="s">
        <v>44</v>
      </c>
    </row>
    <row r="35" s="2" customFormat="1" ht="112" customHeight="1" spans="1:27">
      <c r="A35" s="18">
        <v>27</v>
      </c>
      <c r="B35" s="18" t="s">
        <v>199</v>
      </c>
      <c r="C35" s="18" t="s">
        <v>200</v>
      </c>
      <c r="D35" s="18" t="s">
        <v>35</v>
      </c>
      <c r="E35" s="18" t="s">
        <v>201</v>
      </c>
      <c r="F35" s="18" t="s">
        <v>37</v>
      </c>
      <c r="G35" s="18" t="s">
        <v>81</v>
      </c>
      <c r="H35" s="19" t="s">
        <v>202</v>
      </c>
      <c r="I35" s="18" t="s">
        <v>203</v>
      </c>
      <c r="J35" s="18">
        <v>12000</v>
      </c>
      <c r="K35" s="18">
        <f t="shared" si="2"/>
        <v>900</v>
      </c>
      <c r="L35" s="18">
        <f t="shared" si="3"/>
        <v>900</v>
      </c>
      <c r="M35" s="18">
        <v>900</v>
      </c>
      <c r="N35" s="18"/>
      <c r="O35" s="18"/>
      <c r="P35" s="18"/>
      <c r="Q35" s="18"/>
      <c r="R35" s="18"/>
      <c r="S35" s="18"/>
      <c r="T35" s="18"/>
      <c r="U35" s="18"/>
      <c r="V35" s="18" t="s">
        <v>204</v>
      </c>
      <c r="W35" s="18" t="s">
        <v>205</v>
      </c>
      <c r="X35" s="19" t="s">
        <v>206</v>
      </c>
      <c r="Y35" s="19"/>
      <c r="Z35" s="19"/>
      <c r="AA35" s="18" t="s">
        <v>55</v>
      </c>
    </row>
    <row r="36" s="2" customFormat="1" ht="89" customHeight="1" spans="1:27">
      <c r="A36" s="18">
        <v>28</v>
      </c>
      <c r="B36" s="18" t="s">
        <v>207</v>
      </c>
      <c r="C36" s="18" t="s">
        <v>208</v>
      </c>
      <c r="D36" s="18" t="s">
        <v>35</v>
      </c>
      <c r="E36" s="18" t="s">
        <v>209</v>
      </c>
      <c r="F36" s="18" t="s">
        <v>37</v>
      </c>
      <c r="G36" s="18" t="s">
        <v>210</v>
      </c>
      <c r="H36" s="19" t="s">
        <v>211</v>
      </c>
      <c r="I36" s="18" t="s">
        <v>66</v>
      </c>
      <c r="J36" s="18">
        <v>1200</v>
      </c>
      <c r="K36" s="18">
        <f t="shared" si="2"/>
        <v>612</v>
      </c>
      <c r="L36" s="18">
        <f t="shared" si="3"/>
        <v>612</v>
      </c>
      <c r="M36" s="18">
        <v>612</v>
      </c>
      <c r="N36" s="18"/>
      <c r="O36" s="18"/>
      <c r="P36" s="18"/>
      <c r="Q36" s="18"/>
      <c r="R36" s="18"/>
      <c r="S36" s="18"/>
      <c r="T36" s="18"/>
      <c r="U36" s="18"/>
      <c r="V36" s="18" t="s">
        <v>41</v>
      </c>
      <c r="W36" s="18" t="s">
        <v>42</v>
      </c>
      <c r="X36" s="19" t="s">
        <v>212</v>
      </c>
      <c r="Y36" s="19"/>
      <c r="Z36" s="19"/>
      <c r="AA36" s="18" t="s">
        <v>55</v>
      </c>
    </row>
    <row r="37" s="2" customFormat="1" ht="92" customHeight="1" spans="1:27">
      <c r="A37" s="18">
        <v>29</v>
      </c>
      <c r="B37" s="18" t="s">
        <v>213</v>
      </c>
      <c r="C37" s="18" t="s">
        <v>214</v>
      </c>
      <c r="D37" s="18" t="s">
        <v>35</v>
      </c>
      <c r="E37" s="18" t="s">
        <v>215</v>
      </c>
      <c r="F37" s="18" t="s">
        <v>37</v>
      </c>
      <c r="G37" s="18" t="s">
        <v>58</v>
      </c>
      <c r="H37" s="19" t="s">
        <v>216</v>
      </c>
      <c r="I37" s="18" t="s">
        <v>113</v>
      </c>
      <c r="J37" s="18">
        <v>2000</v>
      </c>
      <c r="K37" s="18">
        <f t="shared" si="2"/>
        <v>1119</v>
      </c>
      <c r="L37" s="18">
        <f t="shared" si="3"/>
        <v>1119</v>
      </c>
      <c r="M37" s="18"/>
      <c r="N37" s="18"/>
      <c r="O37" s="18">
        <v>1119</v>
      </c>
      <c r="P37" s="18"/>
      <c r="Q37" s="18"/>
      <c r="R37" s="18"/>
      <c r="S37" s="18"/>
      <c r="T37" s="18"/>
      <c r="U37" s="18"/>
      <c r="V37" s="18" t="s">
        <v>217</v>
      </c>
      <c r="W37" s="18" t="s">
        <v>218</v>
      </c>
      <c r="X37" s="19" t="s">
        <v>219</v>
      </c>
      <c r="Y37" s="19"/>
      <c r="Z37" s="19"/>
      <c r="AA37" s="18" t="s">
        <v>44</v>
      </c>
    </row>
    <row r="38" s="2" customFormat="1" ht="163" customHeight="1" spans="1:27">
      <c r="A38" s="18">
        <v>30</v>
      </c>
      <c r="B38" s="18" t="s">
        <v>220</v>
      </c>
      <c r="C38" s="18" t="s">
        <v>221</v>
      </c>
      <c r="D38" s="18" t="s">
        <v>35</v>
      </c>
      <c r="E38" s="18" t="s">
        <v>201</v>
      </c>
      <c r="F38" s="18" t="s">
        <v>37</v>
      </c>
      <c r="G38" s="18" t="s">
        <v>222</v>
      </c>
      <c r="H38" s="19" t="s">
        <v>223</v>
      </c>
      <c r="I38" s="18" t="s">
        <v>40</v>
      </c>
      <c r="J38" s="18">
        <v>1</v>
      </c>
      <c r="K38" s="18">
        <f t="shared" si="2"/>
        <v>395</v>
      </c>
      <c r="L38" s="18">
        <f t="shared" si="3"/>
        <v>395</v>
      </c>
      <c r="M38" s="18">
        <v>395</v>
      </c>
      <c r="N38" s="18"/>
      <c r="O38" s="18"/>
      <c r="P38" s="18"/>
      <c r="Q38" s="18"/>
      <c r="R38" s="18"/>
      <c r="S38" s="18"/>
      <c r="T38" s="18"/>
      <c r="U38" s="18"/>
      <c r="V38" s="18" t="s">
        <v>191</v>
      </c>
      <c r="W38" s="18" t="s">
        <v>192</v>
      </c>
      <c r="X38" s="19" t="s">
        <v>224</v>
      </c>
      <c r="Y38" s="19"/>
      <c r="Z38" s="19"/>
      <c r="AA38" s="18" t="s">
        <v>55</v>
      </c>
    </row>
    <row r="39" s="2" customFormat="1" ht="76" customHeight="1" spans="1:27">
      <c r="A39" s="18">
        <v>31</v>
      </c>
      <c r="B39" s="18" t="s">
        <v>225</v>
      </c>
      <c r="C39" s="18" t="s">
        <v>226</v>
      </c>
      <c r="D39" s="18" t="s">
        <v>35</v>
      </c>
      <c r="E39" s="18" t="s">
        <v>227</v>
      </c>
      <c r="F39" s="18" t="s">
        <v>37</v>
      </c>
      <c r="G39" s="18" t="s">
        <v>228</v>
      </c>
      <c r="H39" s="19" t="s">
        <v>229</v>
      </c>
      <c r="I39" s="18" t="s">
        <v>121</v>
      </c>
      <c r="J39" s="18">
        <v>15.5</v>
      </c>
      <c r="K39" s="18">
        <f t="shared" si="2"/>
        <v>930</v>
      </c>
      <c r="L39" s="18">
        <f t="shared" si="3"/>
        <v>930</v>
      </c>
      <c r="M39" s="18">
        <v>930</v>
      </c>
      <c r="N39" s="18"/>
      <c r="O39" s="18"/>
      <c r="P39" s="18"/>
      <c r="Q39" s="18"/>
      <c r="R39" s="18"/>
      <c r="S39" s="18"/>
      <c r="T39" s="18"/>
      <c r="U39" s="18"/>
      <c r="V39" s="18" t="s">
        <v>230</v>
      </c>
      <c r="W39" s="18" t="s">
        <v>231</v>
      </c>
      <c r="X39" s="19" t="s">
        <v>232</v>
      </c>
      <c r="Y39" s="18"/>
      <c r="Z39" s="19"/>
      <c r="AA39" s="18" t="s">
        <v>55</v>
      </c>
    </row>
    <row r="40" s="2" customFormat="1" ht="94" customHeight="1" spans="1:27">
      <c r="A40" s="18">
        <v>32</v>
      </c>
      <c r="B40" s="18" t="s">
        <v>233</v>
      </c>
      <c r="C40" s="18" t="s">
        <v>234</v>
      </c>
      <c r="D40" s="18" t="s">
        <v>35</v>
      </c>
      <c r="E40" s="18" t="s">
        <v>36</v>
      </c>
      <c r="F40" s="18" t="s">
        <v>37</v>
      </c>
      <c r="G40" s="18" t="s">
        <v>235</v>
      </c>
      <c r="H40" s="19" t="s">
        <v>236</v>
      </c>
      <c r="I40" s="18" t="s">
        <v>66</v>
      </c>
      <c r="J40" s="18">
        <v>1663</v>
      </c>
      <c r="K40" s="18">
        <f t="shared" si="2"/>
        <v>275</v>
      </c>
      <c r="L40" s="18">
        <f t="shared" si="3"/>
        <v>275</v>
      </c>
      <c r="M40" s="18">
        <v>275</v>
      </c>
      <c r="N40" s="18"/>
      <c r="O40" s="18"/>
      <c r="P40" s="18"/>
      <c r="Q40" s="18"/>
      <c r="R40" s="18"/>
      <c r="S40" s="18"/>
      <c r="T40" s="18"/>
      <c r="U40" s="18"/>
      <c r="V40" s="18" t="s">
        <v>185</v>
      </c>
      <c r="W40" s="18" t="s">
        <v>197</v>
      </c>
      <c r="X40" s="19" t="s">
        <v>237</v>
      </c>
      <c r="Y40" s="18"/>
      <c r="Z40" s="19"/>
      <c r="AA40" s="30" t="s">
        <v>44</v>
      </c>
    </row>
    <row r="41" s="2" customFormat="1" ht="111" customHeight="1" spans="1:27">
      <c r="A41" s="18">
        <v>33</v>
      </c>
      <c r="B41" s="18" t="s">
        <v>238</v>
      </c>
      <c r="C41" s="18" t="s">
        <v>239</v>
      </c>
      <c r="D41" s="18" t="s">
        <v>35</v>
      </c>
      <c r="E41" s="18" t="s">
        <v>36</v>
      </c>
      <c r="F41" s="18" t="s">
        <v>37</v>
      </c>
      <c r="G41" s="18" t="s">
        <v>240</v>
      </c>
      <c r="H41" s="19" t="s">
        <v>241</v>
      </c>
      <c r="I41" s="30" t="s">
        <v>66</v>
      </c>
      <c r="J41" s="30">
        <v>43123</v>
      </c>
      <c r="K41" s="18">
        <f t="shared" si="2"/>
        <v>7762.14</v>
      </c>
      <c r="L41" s="18">
        <f t="shared" si="3"/>
        <v>7762.14</v>
      </c>
      <c r="M41" s="18">
        <v>7762.14</v>
      </c>
      <c r="N41" s="30"/>
      <c r="O41" s="30"/>
      <c r="P41" s="30"/>
      <c r="Q41" s="30"/>
      <c r="R41" s="30"/>
      <c r="S41" s="30"/>
      <c r="T41" s="30"/>
      <c r="U41" s="30"/>
      <c r="V41" s="18" t="s">
        <v>41</v>
      </c>
      <c r="W41" s="18" t="s">
        <v>42</v>
      </c>
      <c r="X41" s="19" t="s">
        <v>242</v>
      </c>
      <c r="Y41" s="45"/>
      <c r="Z41" s="45"/>
      <c r="AA41" s="18" t="s">
        <v>77</v>
      </c>
    </row>
    <row r="42" s="2" customFormat="1" ht="124" customHeight="1" spans="1:27">
      <c r="A42" s="18">
        <v>34</v>
      </c>
      <c r="B42" s="18" t="s">
        <v>243</v>
      </c>
      <c r="C42" s="18" t="s">
        <v>244</v>
      </c>
      <c r="D42" s="18" t="s">
        <v>35</v>
      </c>
      <c r="E42" s="18" t="s">
        <v>245</v>
      </c>
      <c r="F42" s="18" t="s">
        <v>37</v>
      </c>
      <c r="G42" s="18" t="s">
        <v>246</v>
      </c>
      <c r="H42" s="19" t="s">
        <v>247</v>
      </c>
      <c r="I42" s="18" t="s">
        <v>106</v>
      </c>
      <c r="J42" s="18">
        <v>15229</v>
      </c>
      <c r="K42" s="18">
        <f t="shared" ref="K42:K61" si="4">L42+S42+T42+U42</f>
        <v>1959.58</v>
      </c>
      <c r="L42" s="18">
        <f t="shared" ref="L42:L61" si="5">M42+N42+O42+P42+Q42+R42</f>
        <v>1959.58</v>
      </c>
      <c r="M42" s="18">
        <v>1959.58</v>
      </c>
      <c r="N42" s="18"/>
      <c r="O42" s="18"/>
      <c r="P42" s="18"/>
      <c r="Q42" s="18"/>
      <c r="R42" s="18"/>
      <c r="S42" s="18"/>
      <c r="T42" s="18"/>
      <c r="U42" s="18"/>
      <c r="V42" s="18" t="s">
        <v>41</v>
      </c>
      <c r="W42" s="18" t="s">
        <v>42</v>
      </c>
      <c r="X42" s="19" t="s">
        <v>248</v>
      </c>
      <c r="Y42" s="18"/>
      <c r="Z42" s="46"/>
      <c r="AA42" s="18" t="s">
        <v>129</v>
      </c>
    </row>
    <row r="43" s="2" customFormat="1" ht="116" customHeight="1" spans="1:27">
      <c r="A43" s="18">
        <v>35</v>
      </c>
      <c r="B43" s="18" t="s">
        <v>249</v>
      </c>
      <c r="C43" s="18" t="s">
        <v>250</v>
      </c>
      <c r="D43" s="18" t="s">
        <v>35</v>
      </c>
      <c r="E43" s="18" t="s">
        <v>245</v>
      </c>
      <c r="F43" s="18" t="s">
        <v>37</v>
      </c>
      <c r="G43" s="18" t="s">
        <v>246</v>
      </c>
      <c r="H43" s="19" t="s">
        <v>251</v>
      </c>
      <c r="I43" s="18" t="s">
        <v>106</v>
      </c>
      <c r="J43" s="18">
        <v>7076</v>
      </c>
      <c r="K43" s="18">
        <f t="shared" si="4"/>
        <v>1503.1173</v>
      </c>
      <c r="L43" s="18">
        <f t="shared" si="5"/>
        <v>1503.1173</v>
      </c>
      <c r="M43" s="18">
        <v>1503.1173</v>
      </c>
      <c r="N43" s="18"/>
      <c r="O43" s="18"/>
      <c r="P43" s="18"/>
      <c r="Q43" s="18"/>
      <c r="R43" s="18"/>
      <c r="S43" s="18"/>
      <c r="T43" s="18"/>
      <c r="U43" s="18"/>
      <c r="V43" s="18" t="s">
        <v>41</v>
      </c>
      <c r="W43" s="18" t="s">
        <v>42</v>
      </c>
      <c r="X43" s="19" t="s">
        <v>252</v>
      </c>
      <c r="Y43" s="18"/>
      <c r="Z43" s="47"/>
      <c r="AA43" s="18" t="s">
        <v>129</v>
      </c>
    </row>
    <row r="44" s="2" customFormat="1" ht="149" customHeight="1" spans="1:27">
      <c r="A44" s="18">
        <v>36</v>
      </c>
      <c r="B44" s="18" t="s">
        <v>253</v>
      </c>
      <c r="C44" s="18" t="s">
        <v>254</v>
      </c>
      <c r="D44" s="18" t="s">
        <v>35</v>
      </c>
      <c r="E44" s="18" t="s">
        <v>255</v>
      </c>
      <c r="F44" s="18" t="s">
        <v>37</v>
      </c>
      <c r="G44" s="18" t="s">
        <v>246</v>
      </c>
      <c r="H44" s="19" t="s">
        <v>256</v>
      </c>
      <c r="I44" s="18" t="s">
        <v>106</v>
      </c>
      <c r="J44" s="18">
        <v>2561</v>
      </c>
      <c r="K44" s="18">
        <f t="shared" si="4"/>
        <v>1661.92</v>
      </c>
      <c r="L44" s="18">
        <f t="shared" si="5"/>
        <v>1661.92</v>
      </c>
      <c r="M44" s="18">
        <v>1661.92</v>
      </c>
      <c r="N44" s="18"/>
      <c r="O44" s="18"/>
      <c r="P44" s="18"/>
      <c r="Q44" s="18"/>
      <c r="R44" s="18"/>
      <c r="S44" s="18"/>
      <c r="T44" s="18"/>
      <c r="U44" s="18"/>
      <c r="V44" s="18" t="s">
        <v>257</v>
      </c>
      <c r="W44" s="18" t="s">
        <v>258</v>
      </c>
      <c r="X44" s="24" t="s">
        <v>259</v>
      </c>
      <c r="Y44" s="18"/>
      <c r="Z44" s="46"/>
      <c r="AA44" s="18" t="s">
        <v>129</v>
      </c>
    </row>
    <row r="45" s="2" customFormat="1" ht="145" customHeight="1" spans="1:27">
      <c r="A45" s="18">
        <v>37</v>
      </c>
      <c r="B45" s="18" t="s">
        <v>260</v>
      </c>
      <c r="C45" s="18" t="s">
        <v>261</v>
      </c>
      <c r="D45" s="18" t="s">
        <v>35</v>
      </c>
      <c r="E45" s="18" t="s">
        <v>255</v>
      </c>
      <c r="F45" s="18" t="s">
        <v>37</v>
      </c>
      <c r="G45" s="18" t="s">
        <v>246</v>
      </c>
      <c r="H45" s="19" t="s">
        <v>262</v>
      </c>
      <c r="I45" s="18" t="s">
        <v>106</v>
      </c>
      <c r="J45" s="18">
        <v>2898</v>
      </c>
      <c r="K45" s="18">
        <f t="shared" si="4"/>
        <v>3490.23</v>
      </c>
      <c r="L45" s="18">
        <f t="shared" si="5"/>
        <v>3490.23</v>
      </c>
      <c r="M45" s="18">
        <v>3490.23</v>
      </c>
      <c r="N45" s="18"/>
      <c r="O45" s="18"/>
      <c r="P45" s="18"/>
      <c r="Q45" s="18"/>
      <c r="R45" s="18"/>
      <c r="S45" s="18"/>
      <c r="T45" s="18"/>
      <c r="U45" s="18"/>
      <c r="V45" s="18" t="s">
        <v>257</v>
      </c>
      <c r="W45" s="18" t="s">
        <v>258</v>
      </c>
      <c r="X45" s="24" t="s">
        <v>259</v>
      </c>
      <c r="Y45" s="18"/>
      <c r="Z45" s="46"/>
      <c r="AA45" s="18" t="s">
        <v>129</v>
      </c>
    </row>
    <row r="46" s="2" customFormat="1" ht="150" customHeight="1" spans="1:27">
      <c r="A46" s="18">
        <v>38</v>
      </c>
      <c r="B46" s="18" t="s">
        <v>263</v>
      </c>
      <c r="C46" s="18" t="s">
        <v>264</v>
      </c>
      <c r="D46" s="18" t="s">
        <v>35</v>
      </c>
      <c r="E46" s="18" t="s">
        <v>255</v>
      </c>
      <c r="F46" s="18" t="s">
        <v>37</v>
      </c>
      <c r="G46" s="18" t="s">
        <v>246</v>
      </c>
      <c r="H46" s="19" t="s">
        <v>265</v>
      </c>
      <c r="I46" s="18" t="s">
        <v>106</v>
      </c>
      <c r="J46" s="18">
        <v>9888</v>
      </c>
      <c r="K46" s="18">
        <f t="shared" si="4"/>
        <v>276.48</v>
      </c>
      <c r="L46" s="18">
        <f t="shared" si="5"/>
        <v>276.48</v>
      </c>
      <c r="M46" s="18">
        <v>276.48</v>
      </c>
      <c r="N46" s="30"/>
      <c r="O46" s="30"/>
      <c r="P46" s="30"/>
      <c r="Q46" s="30"/>
      <c r="R46" s="30"/>
      <c r="S46" s="30"/>
      <c r="T46" s="30"/>
      <c r="U46" s="30"/>
      <c r="V46" s="18" t="s">
        <v>257</v>
      </c>
      <c r="W46" s="18" t="s">
        <v>258</v>
      </c>
      <c r="X46" s="24" t="s">
        <v>266</v>
      </c>
      <c r="Y46" s="18"/>
      <c r="Z46" s="46"/>
      <c r="AA46" s="18" t="s">
        <v>129</v>
      </c>
    </row>
    <row r="47" s="2" customFormat="1" ht="166" customHeight="1" spans="1:27">
      <c r="A47" s="18">
        <v>39</v>
      </c>
      <c r="B47" s="18" t="s">
        <v>267</v>
      </c>
      <c r="C47" s="18" t="s">
        <v>268</v>
      </c>
      <c r="D47" s="18" t="s">
        <v>35</v>
      </c>
      <c r="E47" s="18" t="s">
        <v>255</v>
      </c>
      <c r="F47" s="18" t="s">
        <v>37</v>
      </c>
      <c r="G47" s="18" t="s">
        <v>246</v>
      </c>
      <c r="H47" s="19" t="s">
        <v>269</v>
      </c>
      <c r="I47" s="18" t="s">
        <v>106</v>
      </c>
      <c r="J47" s="18">
        <v>3265</v>
      </c>
      <c r="K47" s="18">
        <f t="shared" si="4"/>
        <v>503.18</v>
      </c>
      <c r="L47" s="18">
        <f t="shared" si="5"/>
        <v>503.18</v>
      </c>
      <c r="M47" s="18">
        <v>503.18</v>
      </c>
      <c r="N47" s="30"/>
      <c r="O47" s="30"/>
      <c r="P47" s="30"/>
      <c r="Q47" s="30"/>
      <c r="R47" s="30"/>
      <c r="S47" s="30"/>
      <c r="T47" s="30"/>
      <c r="U47" s="30"/>
      <c r="V47" s="18" t="s">
        <v>257</v>
      </c>
      <c r="W47" s="18" t="s">
        <v>258</v>
      </c>
      <c r="X47" s="19" t="s">
        <v>270</v>
      </c>
      <c r="Y47" s="18"/>
      <c r="Z47" s="48"/>
      <c r="AA47" s="18" t="s">
        <v>129</v>
      </c>
    </row>
    <row r="48" s="2" customFormat="1" ht="112" customHeight="1" spans="1:27">
      <c r="A48" s="18">
        <v>40</v>
      </c>
      <c r="B48" s="18" t="s">
        <v>271</v>
      </c>
      <c r="C48" s="18" t="s">
        <v>272</v>
      </c>
      <c r="D48" s="18" t="s">
        <v>35</v>
      </c>
      <c r="E48" s="18" t="s">
        <v>273</v>
      </c>
      <c r="F48" s="18" t="s">
        <v>37</v>
      </c>
      <c r="G48" s="18" t="s">
        <v>274</v>
      </c>
      <c r="H48" s="19" t="s">
        <v>275</v>
      </c>
      <c r="I48" s="18" t="s">
        <v>66</v>
      </c>
      <c r="J48" s="18">
        <v>577</v>
      </c>
      <c r="K48" s="18">
        <f t="shared" si="4"/>
        <v>100</v>
      </c>
      <c r="L48" s="18">
        <f t="shared" si="5"/>
        <v>100</v>
      </c>
      <c r="M48" s="31">
        <v>100</v>
      </c>
      <c r="N48" s="30"/>
      <c r="O48" s="30"/>
      <c r="P48" s="30"/>
      <c r="Q48" s="30"/>
      <c r="R48" s="30"/>
      <c r="S48" s="30"/>
      <c r="T48" s="30"/>
      <c r="U48" s="30"/>
      <c r="V48" s="18" t="s">
        <v>74</v>
      </c>
      <c r="W48" s="18" t="s">
        <v>75</v>
      </c>
      <c r="X48" s="19" t="s">
        <v>276</v>
      </c>
      <c r="Y48" s="18"/>
      <c r="Z48" s="48"/>
      <c r="AA48" s="18" t="s">
        <v>129</v>
      </c>
    </row>
    <row r="49" s="2" customFormat="1" ht="110" customHeight="1" spans="1:27">
      <c r="A49" s="18">
        <v>41</v>
      </c>
      <c r="B49" s="18" t="s">
        <v>277</v>
      </c>
      <c r="C49" s="18" t="s">
        <v>278</v>
      </c>
      <c r="D49" s="18" t="s">
        <v>35</v>
      </c>
      <c r="E49" s="18" t="s">
        <v>279</v>
      </c>
      <c r="F49" s="18" t="s">
        <v>37</v>
      </c>
      <c r="G49" s="18" t="s">
        <v>280</v>
      </c>
      <c r="H49" s="19" t="s">
        <v>281</v>
      </c>
      <c r="I49" s="18" t="s">
        <v>40</v>
      </c>
      <c r="J49" s="32">
        <v>1</v>
      </c>
      <c r="K49" s="18">
        <f t="shared" si="4"/>
        <v>287.73</v>
      </c>
      <c r="L49" s="18">
        <f t="shared" si="5"/>
        <v>287.73</v>
      </c>
      <c r="M49" s="31"/>
      <c r="N49" s="30"/>
      <c r="O49" s="30">
        <v>287.73</v>
      </c>
      <c r="P49" s="30"/>
      <c r="Q49" s="30"/>
      <c r="R49" s="30"/>
      <c r="S49" s="30"/>
      <c r="T49" s="30"/>
      <c r="U49" s="30"/>
      <c r="V49" s="18" t="s">
        <v>74</v>
      </c>
      <c r="W49" s="18" t="s">
        <v>75</v>
      </c>
      <c r="X49" s="19" t="s">
        <v>282</v>
      </c>
      <c r="Y49" s="18"/>
      <c r="Z49" s="48"/>
      <c r="AA49" s="18" t="s">
        <v>164</v>
      </c>
    </row>
    <row r="50" s="2" customFormat="1" ht="70" customHeight="1" spans="1:27">
      <c r="A50" s="18">
        <v>42</v>
      </c>
      <c r="B50" s="18" t="s">
        <v>283</v>
      </c>
      <c r="C50" s="20" t="s">
        <v>284</v>
      </c>
      <c r="D50" s="18" t="s">
        <v>35</v>
      </c>
      <c r="E50" s="18" t="s">
        <v>273</v>
      </c>
      <c r="F50" s="18" t="s">
        <v>37</v>
      </c>
      <c r="G50" s="18" t="s">
        <v>285</v>
      </c>
      <c r="H50" s="19" t="s">
        <v>286</v>
      </c>
      <c r="I50" s="18" t="s">
        <v>40</v>
      </c>
      <c r="J50" s="18">
        <v>1</v>
      </c>
      <c r="K50" s="18">
        <f t="shared" si="4"/>
        <v>80</v>
      </c>
      <c r="L50" s="18">
        <f t="shared" si="5"/>
        <v>80</v>
      </c>
      <c r="M50" s="31">
        <v>80</v>
      </c>
      <c r="N50" s="30"/>
      <c r="O50" s="30"/>
      <c r="P50" s="30"/>
      <c r="Q50" s="30"/>
      <c r="R50" s="30"/>
      <c r="S50" s="30"/>
      <c r="T50" s="30"/>
      <c r="U50" s="30"/>
      <c r="V50" s="18" t="s">
        <v>257</v>
      </c>
      <c r="W50" s="18" t="s">
        <v>258</v>
      </c>
      <c r="X50" s="19" t="s">
        <v>287</v>
      </c>
      <c r="Y50" s="18"/>
      <c r="Z50" s="48"/>
      <c r="AA50" s="18" t="s">
        <v>129</v>
      </c>
    </row>
    <row r="51" s="2" customFormat="1" ht="70" customHeight="1" spans="1:27">
      <c r="A51" s="18">
        <v>43</v>
      </c>
      <c r="B51" s="18" t="s">
        <v>288</v>
      </c>
      <c r="C51" s="20" t="s">
        <v>289</v>
      </c>
      <c r="D51" s="18" t="s">
        <v>35</v>
      </c>
      <c r="E51" s="18" t="s">
        <v>110</v>
      </c>
      <c r="F51" s="18" t="s">
        <v>37</v>
      </c>
      <c r="G51" s="18" t="s">
        <v>290</v>
      </c>
      <c r="H51" s="19" t="s">
        <v>291</v>
      </c>
      <c r="I51" s="18" t="s">
        <v>40</v>
      </c>
      <c r="J51" s="18">
        <v>1</v>
      </c>
      <c r="K51" s="18">
        <f t="shared" si="4"/>
        <v>275</v>
      </c>
      <c r="L51" s="18">
        <f t="shared" si="5"/>
        <v>275</v>
      </c>
      <c r="M51" s="18">
        <v>275</v>
      </c>
      <c r="N51" s="30"/>
      <c r="O51" s="30"/>
      <c r="P51" s="30"/>
      <c r="Q51" s="30"/>
      <c r="R51" s="30"/>
      <c r="S51" s="30"/>
      <c r="T51" s="30"/>
      <c r="U51" s="30"/>
      <c r="V51" s="18" t="s">
        <v>140</v>
      </c>
      <c r="W51" s="18" t="s">
        <v>141</v>
      </c>
      <c r="X51" s="19" t="s">
        <v>292</v>
      </c>
      <c r="Y51" s="18"/>
      <c r="Z51" s="48"/>
      <c r="AA51" s="18" t="s">
        <v>293</v>
      </c>
    </row>
    <row r="52" s="2" customFormat="1" ht="91" customHeight="1" spans="1:27">
      <c r="A52" s="18">
        <v>44</v>
      </c>
      <c r="B52" s="18" t="s">
        <v>294</v>
      </c>
      <c r="C52" s="21" t="s">
        <v>295</v>
      </c>
      <c r="D52" s="18" t="s">
        <v>35</v>
      </c>
      <c r="E52" s="18" t="s">
        <v>296</v>
      </c>
      <c r="F52" s="18" t="s">
        <v>37</v>
      </c>
      <c r="G52" s="18" t="s">
        <v>246</v>
      </c>
      <c r="H52" s="19" t="s">
        <v>297</v>
      </c>
      <c r="I52" s="18" t="s">
        <v>298</v>
      </c>
      <c r="J52" s="18">
        <v>81</v>
      </c>
      <c r="K52" s="18">
        <f t="shared" si="4"/>
        <v>500</v>
      </c>
      <c r="L52" s="18">
        <f t="shared" si="5"/>
        <v>500</v>
      </c>
      <c r="M52" s="18">
        <v>500</v>
      </c>
      <c r="N52" s="30"/>
      <c r="O52" s="30"/>
      <c r="P52" s="30"/>
      <c r="Q52" s="30"/>
      <c r="R52" s="30"/>
      <c r="S52" s="30"/>
      <c r="T52" s="30"/>
      <c r="U52" s="30"/>
      <c r="V52" s="18" t="s">
        <v>299</v>
      </c>
      <c r="W52" s="18" t="s">
        <v>300</v>
      </c>
      <c r="X52" s="19" t="s">
        <v>301</v>
      </c>
      <c r="Y52" s="18"/>
      <c r="Z52" s="48"/>
      <c r="AA52" s="18"/>
    </row>
    <row r="53" s="2" customFormat="1" ht="59" customHeight="1" spans="1:27">
      <c r="A53" s="18">
        <v>45</v>
      </c>
      <c r="B53" s="18" t="s">
        <v>302</v>
      </c>
      <c r="C53" s="21" t="s">
        <v>303</v>
      </c>
      <c r="D53" s="18" t="s">
        <v>35</v>
      </c>
      <c r="E53" s="18" t="s">
        <v>296</v>
      </c>
      <c r="F53" s="18" t="s">
        <v>37</v>
      </c>
      <c r="G53" s="18" t="s">
        <v>304</v>
      </c>
      <c r="H53" s="19" t="s">
        <v>305</v>
      </c>
      <c r="I53" s="18" t="s">
        <v>306</v>
      </c>
      <c r="J53" s="18">
        <v>1</v>
      </c>
      <c r="K53" s="18">
        <f t="shared" si="4"/>
        <v>19</v>
      </c>
      <c r="L53" s="18">
        <f t="shared" si="5"/>
        <v>19</v>
      </c>
      <c r="M53" s="33">
        <v>19</v>
      </c>
      <c r="N53" s="30"/>
      <c r="O53" s="30"/>
      <c r="P53" s="30"/>
      <c r="Q53" s="30"/>
      <c r="R53" s="30"/>
      <c r="S53" s="30"/>
      <c r="T53" s="30"/>
      <c r="U53" s="30"/>
      <c r="V53" s="18" t="s">
        <v>307</v>
      </c>
      <c r="W53" s="18" t="s">
        <v>308</v>
      </c>
      <c r="X53" s="19" t="s">
        <v>309</v>
      </c>
      <c r="Y53" s="18"/>
      <c r="Z53" s="48"/>
      <c r="AA53" s="18"/>
    </row>
    <row r="54" s="1" customFormat="1" ht="25" customHeight="1" spans="1:27">
      <c r="A54" s="22" t="s">
        <v>310</v>
      </c>
      <c r="B54" s="22"/>
      <c r="C54" s="22"/>
      <c r="D54" s="23">
        <v>7</v>
      </c>
      <c r="E54" s="23"/>
      <c r="F54" s="23"/>
      <c r="G54" s="23"/>
      <c r="H54" s="22"/>
      <c r="I54" s="34" t="s">
        <v>32</v>
      </c>
      <c r="J54" s="35">
        <f>K54/K7</f>
        <v>0.0634201184502441</v>
      </c>
      <c r="K54" s="23">
        <f t="shared" si="4"/>
        <v>5604</v>
      </c>
      <c r="L54" s="23">
        <f t="shared" si="5"/>
        <v>5604</v>
      </c>
      <c r="M54" s="23">
        <f>SUM(M55:M61)</f>
        <v>5604</v>
      </c>
      <c r="N54" s="23">
        <f t="shared" ref="N54:U54" si="6">SUM(N55:N61)</f>
        <v>0</v>
      </c>
      <c r="O54" s="23">
        <f t="shared" si="6"/>
        <v>0</v>
      </c>
      <c r="P54" s="23">
        <f t="shared" si="6"/>
        <v>0</v>
      </c>
      <c r="Q54" s="23">
        <f t="shared" si="6"/>
        <v>0</v>
      </c>
      <c r="R54" s="23">
        <f t="shared" si="6"/>
        <v>0</v>
      </c>
      <c r="S54" s="23">
        <f t="shared" si="6"/>
        <v>0</v>
      </c>
      <c r="T54" s="23">
        <f t="shared" si="6"/>
        <v>0</v>
      </c>
      <c r="U54" s="23">
        <f t="shared" si="6"/>
        <v>0</v>
      </c>
      <c r="V54" s="23"/>
      <c r="W54" s="23"/>
      <c r="X54" s="22"/>
      <c r="Y54" s="22"/>
      <c r="Z54" s="22"/>
      <c r="AA54" s="23"/>
    </row>
    <row r="55" s="2" customFormat="1" ht="133" customHeight="1" spans="1:27">
      <c r="A55" s="18">
        <v>46</v>
      </c>
      <c r="B55" s="18" t="s">
        <v>311</v>
      </c>
      <c r="C55" s="18" t="s">
        <v>312</v>
      </c>
      <c r="D55" s="18" t="s">
        <v>313</v>
      </c>
      <c r="E55" s="18" t="s">
        <v>314</v>
      </c>
      <c r="F55" s="18" t="s">
        <v>37</v>
      </c>
      <c r="G55" s="18" t="s">
        <v>81</v>
      </c>
      <c r="H55" s="19" t="s">
        <v>315</v>
      </c>
      <c r="I55" s="18" t="s">
        <v>316</v>
      </c>
      <c r="J55" s="18">
        <v>1003</v>
      </c>
      <c r="K55" s="18">
        <f t="shared" si="4"/>
        <v>1203.6</v>
      </c>
      <c r="L55" s="18">
        <f t="shared" si="5"/>
        <v>1203.6</v>
      </c>
      <c r="M55" s="18">
        <v>1203.6</v>
      </c>
      <c r="N55" s="18"/>
      <c r="O55" s="18"/>
      <c r="P55" s="18"/>
      <c r="Q55" s="18"/>
      <c r="R55" s="18"/>
      <c r="S55" s="18"/>
      <c r="T55" s="18"/>
      <c r="U55" s="18"/>
      <c r="V55" s="18" t="s">
        <v>230</v>
      </c>
      <c r="W55" s="18" t="s">
        <v>231</v>
      </c>
      <c r="X55" s="19" t="s">
        <v>317</v>
      </c>
      <c r="Y55" s="19"/>
      <c r="Z55" s="19"/>
      <c r="AA55" s="18" t="s">
        <v>44</v>
      </c>
    </row>
    <row r="56" s="2" customFormat="1" ht="132" customHeight="1" spans="1:27">
      <c r="A56" s="18">
        <v>47</v>
      </c>
      <c r="B56" s="18" t="s">
        <v>318</v>
      </c>
      <c r="C56" s="18" t="s">
        <v>319</v>
      </c>
      <c r="D56" s="18" t="s">
        <v>313</v>
      </c>
      <c r="E56" s="18" t="s">
        <v>320</v>
      </c>
      <c r="F56" s="18" t="s">
        <v>37</v>
      </c>
      <c r="G56" s="18" t="s">
        <v>81</v>
      </c>
      <c r="H56" s="19" t="s">
        <v>321</v>
      </c>
      <c r="I56" s="18" t="s">
        <v>316</v>
      </c>
      <c r="J56" s="18">
        <v>1000</v>
      </c>
      <c r="K56" s="18">
        <f t="shared" si="4"/>
        <v>180</v>
      </c>
      <c r="L56" s="18">
        <f t="shared" si="5"/>
        <v>180</v>
      </c>
      <c r="M56" s="18">
        <v>180</v>
      </c>
      <c r="N56" s="18"/>
      <c r="O56" s="18"/>
      <c r="P56" s="18"/>
      <c r="Q56" s="18"/>
      <c r="R56" s="18"/>
      <c r="S56" s="18"/>
      <c r="T56" s="18"/>
      <c r="U56" s="18"/>
      <c r="V56" s="18" t="s">
        <v>322</v>
      </c>
      <c r="W56" s="18" t="s">
        <v>323</v>
      </c>
      <c r="X56" s="19" t="s">
        <v>324</v>
      </c>
      <c r="Y56" s="19"/>
      <c r="Z56" s="19"/>
      <c r="AA56" s="18" t="s">
        <v>44</v>
      </c>
    </row>
    <row r="57" s="2" customFormat="1" ht="71" customHeight="1" spans="1:27">
      <c r="A57" s="18">
        <v>48</v>
      </c>
      <c r="B57" s="18" t="s">
        <v>325</v>
      </c>
      <c r="C57" s="18" t="s">
        <v>326</v>
      </c>
      <c r="D57" s="18" t="s">
        <v>313</v>
      </c>
      <c r="E57" s="18" t="s">
        <v>327</v>
      </c>
      <c r="F57" s="18" t="s">
        <v>37</v>
      </c>
      <c r="G57" s="18" t="s">
        <v>81</v>
      </c>
      <c r="H57" s="19" t="s">
        <v>328</v>
      </c>
      <c r="I57" s="18" t="s">
        <v>316</v>
      </c>
      <c r="J57" s="18">
        <v>200</v>
      </c>
      <c r="K57" s="18">
        <f t="shared" si="4"/>
        <v>10</v>
      </c>
      <c r="L57" s="18">
        <f t="shared" si="5"/>
        <v>10</v>
      </c>
      <c r="M57" s="18">
        <v>10</v>
      </c>
      <c r="N57" s="18"/>
      <c r="O57" s="18"/>
      <c r="P57" s="18"/>
      <c r="Q57" s="18"/>
      <c r="R57" s="18"/>
      <c r="S57" s="18"/>
      <c r="T57" s="18"/>
      <c r="U57" s="18"/>
      <c r="V57" s="18" t="s">
        <v>322</v>
      </c>
      <c r="W57" s="18" t="s">
        <v>323</v>
      </c>
      <c r="X57" s="19" t="s">
        <v>329</v>
      </c>
      <c r="Y57" s="19"/>
      <c r="Z57" s="19"/>
      <c r="AA57" s="18" t="s">
        <v>44</v>
      </c>
    </row>
    <row r="58" s="2" customFormat="1" ht="95" customHeight="1" spans="1:27">
      <c r="A58" s="18">
        <v>49</v>
      </c>
      <c r="B58" s="18" t="s">
        <v>330</v>
      </c>
      <c r="C58" s="18" t="s">
        <v>331</v>
      </c>
      <c r="D58" s="18" t="s">
        <v>313</v>
      </c>
      <c r="E58" s="18" t="s">
        <v>332</v>
      </c>
      <c r="F58" s="18" t="s">
        <v>37</v>
      </c>
      <c r="G58" s="18" t="s">
        <v>81</v>
      </c>
      <c r="H58" s="24" t="s">
        <v>333</v>
      </c>
      <c r="I58" s="18" t="s">
        <v>316</v>
      </c>
      <c r="J58" s="18">
        <v>7200</v>
      </c>
      <c r="K58" s="18">
        <f t="shared" si="4"/>
        <v>600</v>
      </c>
      <c r="L58" s="18">
        <f t="shared" si="5"/>
        <v>600</v>
      </c>
      <c r="M58" s="18">
        <v>600</v>
      </c>
      <c r="N58" s="18"/>
      <c r="O58" s="18"/>
      <c r="P58" s="18"/>
      <c r="Q58" s="18"/>
      <c r="R58" s="18"/>
      <c r="S58" s="18"/>
      <c r="T58" s="18"/>
      <c r="U58" s="18"/>
      <c r="V58" s="18" t="s">
        <v>41</v>
      </c>
      <c r="W58" s="18" t="s">
        <v>42</v>
      </c>
      <c r="X58" s="19" t="s">
        <v>334</v>
      </c>
      <c r="Y58" s="19"/>
      <c r="Z58" s="19"/>
      <c r="AA58" s="18" t="s">
        <v>44</v>
      </c>
    </row>
    <row r="59" s="2" customFormat="1" ht="67" customHeight="1" spans="1:27">
      <c r="A59" s="18">
        <v>50</v>
      </c>
      <c r="B59" s="18" t="s">
        <v>335</v>
      </c>
      <c r="C59" s="18" t="s">
        <v>336</v>
      </c>
      <c r="D59" s="18" t="s">
        <v>313</v>
      </c>
      <c r="E59" s="18" t="s">
        <v>314</v>
      </c>
      <c r="F59" s="18" t="s">
        <v>37</v>
      </c>
      <c r="G59" s="18" t="s">
        <v>81</v>
      </c>
      <c r="H59" s="19" t="s">
        <v>337</v>
      </c>
      <c r="I59" s="18" t="s">
        <v>316</v>
      </c>
      <c r="J59" s="18">
        <v>3200</v>
      </c>
      <c r="K59" s="18">
        <f t="shared" si="4"/>
        <v>3110.4</v>
      </c>
      <c r="L59" s="18">
        <f t="shared" si="5"/>
        <v>3110.4</v>
      </c>
      <c r="M59" s="18">
        <v>3110.4</v>
      </c>
      <c r="N59" s="18"/>
      <c r="O59" s="18"/>
      <c r="P59" s="18"/>
      <c r="Q59" s="18"/>
      <c r="R59" s="18"/>
      <c r="S59" s="18"/>
      <c r="T59" s="18"/>
      <c r="U59" s="18"/>
      <c r="V59" s="18" t="s">
        <v>41</v>
      </c>
      <c r="W59" s="18" t="s">
        <v>42</v>
      </c>
      <c r="X59" s="19" t="s">
        <v>338</v>
      </c>
      <c r="Y59" s="19"/>
      <c r="Z59" s="19"/>
      <c r="AA59" s="18" t="s">
        <v>44</v>
      </c>
    </row>
    <row r="60" s="2" customFormat="1" ht="105" customHeight="1" spans="1:27">
      <c r="A60" s="18">
        <v>51</v>
      </c>
      <c r="B60" s="18" t="s">
        <v>339</v>
      </c>
      <c r="C60" s="25" t="s">
        <v>340</v>
      </c>
      <c r="D60" s="18" t="s">
        <v>313</v>
      </c>
      <c r="E60" s="18" t="s">
        <v>314</v>
      </c>
      <c r="F60" s="18" t="s">
        <v>37</v>
      </c>
      <c r="G60" s="18" t="s">
        <v>81</v>
      </c>
      <c r="H60" s="19" t="s">
        <v>341</v>
      </c>
      <c r="I60" s="18" t="s">
        <v>316</v>
      </c>
      <c r="J60" s="18">
        <v>200</v>
      </c>
      <c r="K60" s="18">
        <f t="shared" si="4"/>
        <v>60</v>
      </c>
      <c r="L60" s="18">
        <f t="shared" si="5"/>
        <v>60</v>
      </c>
      <c r="M60" s="33">
        <v>60</v>
      </c>
      <c r="N60" s="18"/>
      <c r="O60" s="18"/>
      <c r="P60" s="18"/>
      <c r="Q60" s="18"/>
      <c r="R60" s="18"/>
      <c r="S60" s="18"/>
      <c r="T60" s="18"/>
      <c r="U60" s="18"/>
      <c r="V60" s="40" t="s">
        <v>41</v>
      </c>
      <c r="W60" s="40" t="s">
        <v>42</v>
      </c>
      <c r="X60" s="19" t="s">
        <v>342</v>
      </c>
      <c r="Y60" s="19"/>
      <c r="Z60" s="19"/>
      <c r="AA60" s="18"/>
    </row>
    <row r="61" s="2" customFormat="1" ht="102" customHeight="1" spans="1:27">
      <c r="A61" s="18">
        <v>52</v>
      </c>
      <c r="B61" s="18" t="s">
        <v>343</v>
      </c>
      <c r="C61" s="25" t="s">
        <v>344</v>
      </c>
      <c r="D61" s="18" t="s">
        <v>313</v>
      </c>
      <c r="E61" s="18" t="s">
        <v>314</v>
      </c>
      <c r="F61" s="18" t="s">
        <v>37</v>
      </c>
      <c r="G61" s="18" t="s">
        <v>81</v>
      </c>
      <c r="H61" s="19" t="s">
        <v>345</v>
      </c>
      <c r="I61" s="18" t="s">
        <v>316</v>
      </c>
      <c r="J61" s="18">
        <v>1500</v>
      </c>
      <c r="K61" s="18">
        <f t="shared" si="4"/>
        <v>440</v>
      </c>
      <c r="L61" s="18">
        <f t="shared" si="5"/>
        <v>440</v>
      </c>
      <c r="M61" s="33">
        <v>440</v>
      </c>
      <c r="N61" s="18"/>
      <c r="O61" s="18"/>
      <c r="P61" s="18"/>
      <c r="Q61" s="18"/>
      <c r="R61" s="18"/>
      <c r="S61" s="18"/>
      <c r="T61" s="18"/>
      <c r="U61" s="18"/>
      <c r="V61" s="40" t="s">
        <v>41</v>
      </c>
      <c r="W61" s="40" t="s">
        <v>42</v>
      </c>
      <c r="X61" s="19" t="s">
        <v>342</v>
      </c>
      <c r="Y61" s="19"/>
      <c r="Z61" s="19"/>
      <c r="AA61" s="18"/>
    </row>
    <row r="62" s="1" customFormat="1" ht="28" customHeight="1" spans="1:27">
      <c r="A62" s="22" t="s">
        <v>346</v>
      </c>
      <c r="B62" s="22"/>
      <c r="C62" s="22"/>
      <c r="D62" s="23">
        <v>16</v>
      </c>
      <c r="E62" s="23"/>
      <c r="F62" s="23"/>
      <c r="G62" s="23"/>
      <c r="H62" s="22"/>
      <c r="I62" s="34" t="s">
        <v>32</v>
      </c>
      <c r="J62" s="35">
        <f>K62/K7</f>
        <v>0.18516207495069</v>
      </c>
      <c r="K62" s="23">
        <f t="shared" ref="K62:K81" si="7">L62+S62+T62+U62</f>
        <v>16361.5</v>
      </c>
      <c r="L62" s="23">
        <f t="shared" ref="L62:L81" si="8">M62+N62+O62+P62+Q62+R62</f>
        <v>14361.5</v>
      </c>
      <c r="M62" s="23">
        <f>SUM(M63:M78)</f>
        <v>11763.5</v>
      </c>
      <c r="N62" s="23">
        <f t="shared" ref="N62:U62" si="9">SUM(N63:N78)</f>
        <v>2598</v>
      </c>
      <c r="O62" s="23">
        <f t="shared" si="9"/>
        <v>0</v>
      </c>
      <c r="P62" s="18">
        <f t="shared" si="9"/>
        <v>0</v>
      </c>
      <c r="Q62" s="18">
        <f t="shared" si="9"/>
        <v>0</v>
      </c>
      <c r="R62" s="18">
        <f t="shared" si="9"/>
        <v>0</v>
      </c>
      <c r="S62" s="23">
        <f t="shared" si="9"/>
        <v>0</v>
      </c>
      <c r="T62" s="23">
        <f t="shared" si="9"/>
        <v>2000</v>
      </c>
      <c r="U62" s="23">
        <f t="shared" si="9"/>
        <v>0</v>
      </c>
      <c r="V62" s="23"/>
      <c r="W62" s="23"/>
      <c r="X62" s="22"/>
      <c r="Y62" s="22"/>
      <c r="Z62" s="22"/>
      <c r="AA62" s="23"/>
    </row>
    <row r="63" s="2" customFormat="1" ht="119" customHeight="1" spans="1:27">
      <c r="A63" s="18">
        <v>53</v>
      </c>
      <c r="B63" s="18" t="s">
        <v>347</v>
      </c>
      <c r="C63" s="18" t="s">
        <v>348</v>
      </c>
      <c r="D63" s="18" t="s">
        <v>349</v>
      </c>
      <c r="E63" s="18" t="s">
        <v>350</v>
      </c>
      <c r="F63" s="18" t="s">
        <v>351</v>
      </c>
      <c r="G63" s="18" t="s">
        <v>352</v>
      </c>
      <c r="H63" s="19" t="s">
        <v>353</v>
      </c>
      <c r="I63" s="18" t="s">
        <v>121</v>
      </c>
      <c r="J63" s="18">
        <v>212.68</v>
      </c>
      <c r="K63" s="18">
        <f t="shared" si="7"/>
        <v>4355.36</v>
      </c>
      <c r="L63" s="18">
        <f t="shared" si="8"/>
        <v>4355.36</v>
      </c>
      <c r="M63" s="18">
        <v>4355.36</v>
      </c>
      <c r="N63" s="18"/>
      <c r="O63" s="18"/>
      <c r="P63" s="18"/>
      <c r="Q63" s="18"/>
      <c r="R63" s="18"/>
      <c r="S63" s="18"/>
      <c r="T63" s="18"/>
      <c r="U63" s="18"/>
      <c r="V63" s="18" t="s">
        <v>354</v>
      </c>
      <c r="W63" s="18" t="s">
        <v>355</v>
      </c>
      <c r="X63" s="19" t="s">
        <v>356</v>
      </c>
      <c r="Y63" s="19"/>
      <c r="Z63" s="19"/>
      <c r="AA63" s="18" t="s">
        <v>44</v>
      </c>
    </row>
    <row r="64" s="2" customFormat="1" ht="60" customHeight="1" spans="1:27">
      <c r="A64" s="18">
        <v>54</v>
      </c>
      <c r="B64" s="18" t="s">
        <v>357</v>
      </c>
      <c r="C64" s="18" t="s">
        <v>358</v>
      </c>
      <c r="D64" s="18" t="s">
        <v>349</v>
      </c>
      <c r="E64" s="18" t="s">
        <v>359</v>
      </c>
      <c r="F64" s="18" t="s">
        <v>37</v>
      </c>
      <c r="G64" s="18" t="s">
        <v>360</v>
      </c>
      <c r="H64" s="19" t="s">
        <v>361</v>
      </c>
      <c r="I64" s="18" t="s">
        <v>121</v>
      </c>
      <c r="J64" s="18">
        <v>14.1</v>
      </c>
      <c r="K64" s="18">
        <f t="shared" si="7"/>
        <v>1600</v>
      </c>
      <c r="L64" s="18">
        <f t="shared" si="8"/>
        <v>600</v>
      </c>
      <c r="M64" s="18">
        <v>600</v>
      </c>
      <c r="N64" s="18"/>
      <c r="O64" s="18"/>
      <c r="P64" s="18"/>
      <c r="Q64" s="18"/>
      <c r="R64" s="18"/>
      <c r="S64" s="18"/>
      <c r="T64" s="18">
        <v>1000</v>
      </c>
      <c r="U64" s="18"/>
      <c r="V64" s="18" t="s">
        <v>362</v>
      </c>
      <c r="W64" s="18" t="s">
        <v>363</v>
      </c>
      <c r="X64" s="19" t="s">
        <v>364</v>
      </c>
      <c r="Y64" s="19"/>
      <c r="Z64" s="19"/>
      <c r="AA64" s="18" t="s">
        <v>44</v>
      </c>
    </row>
    <row r="65" s="2" customFormat="1" ht="60" customHeight="1" spans="1:27">
      <c r="A65" s="18">
        <v>55</v>
      </c>
      <c r="B65" s="18" t="s">
        <v>365</v>
      </c>
      <c r="C65" s="18" t="s">
        <v>366</v>
      </c>
      <c r="D65" s="18" t="s">
        <v>349</v>
      </c>
      <c r="E65" s="18" t="s">
        <v>359</v>
      </c>
      <c r="F65" s="18" t="s">
        <v>37</v>
      </c>
      <c r="G65" s="18" t="s">
        <v>367</v>
      </c>
      <c r="H65" s="19" t="s">
        <v>368</v>
      </c>
      <c r="I65" s="18" t="s">
        <v>121</v>
      </c>
      <c r="J65" s="18">
        <v>13.7</v>
      </c>
      <c r="K65" s="18">
        <f t="shared" si="7"/>
        <v>1600</v>
      </c>
      <c r="L65" s="18">
        <f t="shared" si="8"/>
        <v>600</v>
      </c>
      <c r="M65" s="18">
        <v>600</v>
      </c>
      <c r="N65" s="18"/>
      <c r="O65" s="18"/>
      <c r="P65" s="18"/>
      <c r="Q65" s="18"/>
      <c r="R65" s="18"/>
      <c r="S65" s="18"/>
      <c r="T65" s="18">
        <v>1000</v>
      </c>
      <c r="U65" s="18"/>
      <c r="V65" s="18" t="s">
        <v>362</v>
      </c>
      <c r="W65" s="18" t="s">
        <v>363</v>
      </c>
      <c r="X65" s="19" t="s">
        <v>369</v>
      </c>
      <c r="Y65" s="19"/>
      <c r="Z65" s="19"/>
      <c r="AA65" s="18" t="s">
        <v>44</v>
      </c>
    </row>
    <row r="66" s="2" customFormat="1" ht="119" customHeight="1" spans="1:27">
      <c r="A66" s="18">
        <v>56</v>
      </c>
      <c r="B66" s="18" t="s">
        <v>370</v>
      </c>
      <c r="C66" s="18" t="s">
        <v>371</v>
      </c>
      <c r="D66" s="18" t="s">
        <v>349</v>
      </c>
      <c r="E66" s="18" t="s">
        <v>372</v>
      </c>
      <c r="F66" s="18" t="s">
        <v>37</v>
      </c>
      <c r="G66" s="18" t="s">
        <v>360</v>
      </c>
      <c r="H66" s="19" t="s">
        <v>373</v>
      </c>
      <c r="I66" s="18" t="s">
        <v>374</v>
      </c>
      <c r="J66" s="18">
        <v>1</v>
      </c>
      <c r="K66" s="18">
        <f t="shared" si="7"/>
        <v>1230</v>
      </c>
      <c r="L66" s="18">
        <f t="shared" si="8"/>
        <v>1230</v>
      </c>
      <c r="M66" s="18">
        <f>80+1000+30+120</f>
        <v>1230</v>
      </c>
      <c r="N66" s="18"/>
      <c r="O66" s="18"/>
      <c r="P66" s="18"/>
      <c r="Q66" s="18"/>
      <c r="R66" s="18"/>
      <c r="S66" s="18"/>
      <c r="T66" s="18"/>
      <c r="U66" s="18"/>
      <c r="V66" s="18" t="s">
        <v>114</v>
      </c>
      <c r="W66" s="30" t="s">
        <v>115</v>
      </c>
      <c r="X66" s="19" t="s">
        <v>375</v>
      </c>
      <c r="Y66" s="19"/>
      <c r="Z66" s="19"/>
      <c r="AA66" s="18" t="s">
        <v>44</v>
      </c>
    </row>
    <row r="67" s="2" customFormat="1" ht="216" customHeight="1" spans="1:27">
      <c r="A67" s="18">
        <v>57</v>
      </c>
      <c r="B67" s="18" t="s">
        <v>376</v>
      </c>
      <c r="C67" s="18" t="s">
        <v>377</v>
      </c>
      <c r="D67" s="18" t="s">
        <v>349</v>
      </c>
      <c r="E67" s="18" t="s">
        <v>372</v>
      </c>
      <c r="F67" s="18" t="s">
        <v>37</v>
      </c>
      <c r="G67" s="18" t="s">
        <v>367</v>
      </c>
      <c r="H67" s="19" t="s">
        <v>378</v>
      </c>
      <c r="I67" s="18" t="s">
        <v>121</v>
      </c>
      <c r="J67" s="18">
        <v>2</v>
      </c>
      <c r="K67" s="18">
        <f t="shared" si="7"/>
        <v>170</v>
      </c>
      <c r="L67" s="18">
        <f t="shared" si="8"/>
        <v>170</v>
      </c>
      <c r="M67" s="18">
        <v>170</v>
      </c>
      <c r="N67" s="18"/>
      <c r="O67" s="18"/>
      <c r="P67" s="18"/>
      <c r="Q67" s="18"/>
      <c r="R67" s="18"/>
      <c r="S67" s="18"/>
      <c r="T67" s="18"/>
      <c r="U67" s="18"/>
      <c r="V67" s="18" t="s">
        <v>162</v>
      </c>
      <c r="W67" s="18" t="s">
        <v>163</v>
      </c>
      <c r="X67" s="19" t="s">
        <v>379</v>
      </c>
      <c r="Y67" s="19"/>
      <c r="Z67" s="19"/>
      <c r="AA67" s="18" t="s">
        <v>44</v>
      </c>
    </row>
    <row r="68" s="2" customFormat="1" ht="92" customHeight="1" spans="1:27">
      <c r="A68" s="18">
        <v>58</v>
      </c>
      <c r="B68" s="18" t="s">
        <v>380</v>
      </c>
      <c r="C68" s="18" t="s">
        <v>381</v>
      </c>
      <c r="D68" s="18" t="s">
        <v>349</v>
      </c>
      <c r="E68" s="18" t="s">
        <v>382</v>
      </c>
      <c r="F68" s="18" t="s">
        <v>37</v>
      </c>
      <c r="G68" s="18" t="s">
        <v>81</v>
      </c>
      <c r="H68" s="19" t="s">
        <v>383</v>
      </c>
      <c r="I68" s="18" t="s">
        <v>106</v>
      </c>
      <c r="J68" s="18">
        <v>3236</v>
      </c>
      <c r="K68" s="18">
        <f t="shared" si="7"/>
        <v>291.24</v>
      </c>
      <c r="L68" s="18">
        <f t="shared" si="8"/>
        <v>291.24</v>
      </c>
      <c r="M68" s="18">
        <f>J68*0.09</f>
        <v>291.24</v>
      </c>
      <c r="N68" s="18"/>
      <c r="O68" s="18"/>
      <c r="P68" s="18"/>
      <c r="Q68" s="18"/>
      <c r="R68" s="18"/>
      <c r="S68" s="18"/>
      <c r="T68" s="18"/>
      <c r="U68" s="18"/>
      <c r="V68" s="18" t="s">
        <v>362</v>
      </c>
      <c r="W68" s="18" t="s">
        <v>384</v>
      </c>
      <c r="X68" s="19" t="s">
        <v>385</v>
      </c>
      <c r="Y68" s="19"/>
      <c r="Z68" s="19"/>
      <c r="AA68" s="18" t="s">
        <v>44</v>
      </c>
    </row>
    <row r="69" s="2" customFormat="1" ht="202" customHeight="1" spans="1:27">
      <c r="A69" s="18">
        <v>59</v>
      </c>
      <c r="B69" s="18" t="s">
        <v>386</v>
      </c>
      <c r="C69" s="18" t="s">
        <v>387</v>
      </c>
      <c r="D69" s="18" t="s">
        <v>349</v>
      </c>
      <c r="E69" s="18" t="s">
        <v>388</v>
      </c>
      <c r="F69" s="18" t="s">
        <v>37</v>
      </c>
      <c r="G69" s="18" t="s">
        <v>389</v>
      </c>
      <c r="H69" s="19" t="s">
        <v>390</v>
      </c>
      <c r="I69" s="18" t="s">
        <v>121</v>
      </c>
      <c r="J69" s="18">
        <v>45.647</v>
      </c>
      <c r="K69" s="18">
        <f t="shared" si="7"/>
        <v>2748.9</v>
      </c>
      <c r="L69" s="18">
        <f t="shared" si="8"/>
        <v>2748.9</v>
      </c>
      <c r="M69" s="18">
        <v>2748.9</v>
      </c>
      <c r="N69" s="18"/>
      <c r="O69" s="18"/>
      <c r="P69" s="18"/>
      <c r="Q69" s="18"/>
      <c r="R69" s="18"/>
      <c r="S69" s="18"/>
      <c r="T69" s="18"/>
      <c r="U69" s="18"/>
      <c r="V69" s="18" t="s">
        <v>230</v>
      </c>
      <c r="W69" s="18" t="s">
        <v>231</v>
      </c>
      <c r="X69" s="19" t="s">
        <v>391</v>
      </c>
      <c r="Y69" s="19"/>
      <c r="Z69" s="19"/>
      <c r="AA69" s="18" t="s">
        <v>44</v>
      </c>
    </row>
    <row r="70" s="2" customFormat="1" ht="75" customHeight="1" spans="1:27">
      <c r="A70" s="18">
        <v>60</v>
      </c>
      <c r="B70" s="18" t="s">
        <v>392</v>
      </c>
      <c r="C70" s="18" t="s">
        <v>393</v>
      </c>
      <c r="D70" s="18" t="s">
        <v>349</v>
      </c>
      <c r="E70" s="18" t="s">
        <v>388</v>
      </c>
      <c r="F70" s="18" t="s">
        <v>37</v>
      </c>
      <c r="G70" s="18" t="s">
        <v>394</v>
      </c>
      <c r="H70" s="19" t="s">
        <v>395</v>
      </c>
      <c r="I70" s="18" t="s">
        <v>121</v>
      </c>
      <c r="J70" s="18">
        <v>7</v>
      </c>
      <c r="K70" s="18">
        <f t="shared" si="7"/>
        <v>394</v>
      </c>
      <c r="L70" s="18">
        <f t="shared" si="8"/>
        <v>394</v>
      </c>
      <c r="M70" s="18"/>
      <c r="N70" s="18">
        <v>394</v>
      </c>
      <c r="O70" s="18"/>
      <c r="P70" s="18"/>
      <c r="Q70" s="18"/>
      <c r="R70" s="18"/>
      <c r="S70" s="18"/>
      <c r="T70" s="18"/>
      <c r="U70" s="18"/>
      <c r="V70" s="18" t="s">
        <v>230</v>
      </c>
      <c r="W70" s="18" t="s">
        <v>231</v>
      </c>
      <c r="X70" s="19" t="s">
        <v>396</v>
      </c>
      <c r="Y70" s="19"/>
      <c r="Z70" s="19"/>
      <c r="AA70" s="18" t="s">
        <v>44</v>
      </c>
    </row>
    <row r="71" s="2" customFormat="1" ht="79" customHeight="1" spans="1:27">
      <c r="A71" s="18">
        <v>61</v>
      </c>
      <c r="B71" s="18" t="s">
        <v>397</v>
      </c>
      <c r="C71" s="18" t="s">
        <v>398</v>
      </c>
      <c r="D71" s="18" t="s">
        <v>349</v>
      </c>
      <c r="E71" s="18" t="s">
        <v>388</v>
      </c>
      <c r="F71" s="18" t="s">
        <v>37</v>
      </c>
      <c r="G71" s="18" t="s">
        <v>399</v>
      </c>
      <c r="H71" s="19" t="s">
        <v>400</v>
      </c>
      <c r="I71" s="18" t="s">
        <v>121</v>
      </c>
      <c r="J71" s="18">
        <v>7</v>
      </c>
      <c r="K71" s="18">
        <f t="shared" si="7"/>
        <v>397</v>
      </c>
      <c r="L71" s="18">
        <f t="shared" si="8"/>
        <v>397</v>
      </c>
      <c r="M71" s="18"/>
      <c r="N71" s="18">
        <v>397</v>
      </c>
      <c r="O71" s="18"/>
      <c r="P71" s="18"/>
      <c r="Q71" s="18"/>
      <c r="R71" s="18"/>
      <c r="S71" s="18"/>
      <c r="T71" s="18"/>
      <c r="U71" s="18"/>
      <c r="V71" s="18" t="s">
        <v>230</v>
      </c>
      <c r="W71" s="18" t="s">
        <v>231</v>
      </c>
      <c r="X71" s="19" t="s">
        <v>401</v>
      </c>
      <c r="Y71" s="19"/>
      <c r="Z71" s="19"/>
      <c r="AA71" s="18" t="s">
        <v>44</v>
      </c>
    </row>
    <row r="72" s="2" customFormat="1" ht="72" spans="1:27">
      <c r="A72" s="18">
        <v>62</v>
      </c>
      <c r="B72" s="18" t="s">
        <v>402</v>
      </c>
      <c r="C72" s="18" t="s">
        <v>403</v>
      </c>
      <c r="D72" s="18" t="s">
        <v>349</v>
      </c>
      <c r="E72" s="18" t="s">
        <v>388</v>
      </c>
      <c r="F72" s="18" t="s">
        <v>37</v>
      </c>
      <c r="G72" s="18" t="s">
        <v>404</v>
      </c>
      <c r="H72" s="19" t="s">
        <v>405</v>
      </c>
      <c r="I72" s="18" t="s">
        <v>121</v>
      </c>
      <c r="J72" s="18">
        <v>7</v>
      </c>
      <c r="K72" s="18">
        <f t="shared" si="7"/>
        <v>395</v>
      </c>
      <c r="L72" s="18">
        <f t="shared" si="8"/>
        <v>395</v>
      </c>
      <c r="M72" s="18"/>
      <c r="N72" s="18">
        <v>395</v>
      </c>
      <c r="O72" s="18"/>
      <c r="P72" s="18"/>
      <c r="Q72" s="18"/>
      <c r="R72" s="18"/>
      <c r="S72" s="18"/>
      <c r="T72" s="18"/>
      <c r="U72" s="18"/>
      <c r="V72" s="18" t="s">
        <v>230</v>
      </c>
      <c r="W72" s="18" t="s">
        <v>231</v>
      </c>
      <c r="X72" s="19" t="s">
        <v>396</v>
      </c>
      <c r="Y72" s="19"/>
      <c r="Z72" s="19"/>
      <c r="AA72" s="18" t="s">
        <v>44</v>
      </c>
    </row>
    <row r="73" s="2" customFormat="1" ht="72" spans="1:27">
      <c r="A73" s="18">
        <v>63</v>
      </c>
      <c r="B73" s="18" t="s">
        <v>406</v>
      </c>
      <c r="C73" s="18" t="s">
        <v>407</v>
      </c>
      <c r="D73" s="18" t="s">
        <v>349</v>
      </c>
      <c r="E73" s="18" t="s">
        <v>388</v>
      </c>
      <c r="F73" s="18" t="s">
        <v>37</v>
      </c>
      <c r="G73" s="18" t="s">
        <v>408</v>
      </c>
      <c r="H73" s="19" t="s">
        <v>409</v>
      </c>
      <c r="I73" s="18" t="s">
        <v>121</v>
      </c>
      <c r="J73" s="18">
        <v>7</v>
      </c>
      <c r="K73" s="18">
        <f t="shared" si="7"/>
        <v>396</v>
      </c>
      <c r="L73" s="18">
        <f t="shared" si="8"/>
        <v>396</v>
      </c>
      <c r="M73" s="18"/>
      <c r="N73" s="18">
        <v>396</v>
      </c>
      <c r="O73" s="18"/>
      <c r="P73" s="18"/>
      <c r="Q73" s="18"/>
      <c r="R73" s="18"/>
      <c r="S73" s="18"/>
      <c r="T73" s="18"/>
      <c r="U73" s="18"/>
      <c r="V73" s="18" t="s">
        <v>230</v>
      </c>
      <c r="W73" s="18" t="s">
        <v>231</v>
      </c>
      <c r="X73" s="19" t="s">
        <v>410</v>
      </c>
      <c r="Y73" s="19"/>
      <c r="Z73" s="19"/>
      <c r="AA73" s="18" t="s">
        <v>44</v>
      </c>
    </row>
    <row r="74" s="2" customFormat="1" ht="74" customHeight="1" spans="1:27">
      <c r="A74" s="18">
        <v>64</v>
      </c>
      <c r="B74" s="18" t="s">
        <v>411</v>
      </c>
      <c r="C74" s="18" t="s">
        <v>412</v>
      </c>
      <c r="D74" s="18" t="s">
        <v>349</v>
      </c>
      <c r="E74" s="18" t="s">
        <v>372</v>
      </c>
      <c r="F74" s="18" t="s">
        <v>37</v>
      </c>
      <c r="G74" s="18" t="s">
        <v>195</v>
      </c>
      <c r="H74" s="19" t="s">
        <v>413</v>
      </c>
      <c r="I74" s="18" t="s">
        <v>113</v>
      </c>
      <c r="J74" s="18">
        <v>57409.5</v>
      </c>
      <c r="K74" s="18">
        <f t="shared" si="7"/>
        <v>290</v>
      </c>
      <c r="L74" s="18">
        <f t="shared" si="8"/>
        <v>290</v>
      </c>
      <c r="M74" s="18"/>
      <c r="N74" s="18">
        <v>290</v>
      </c>
      <c r="O74" s="18"/>
      <c r="P74" s="18"/>
      <c r="Q74" s="18"/>
      <c r="R74" s="18"/>
      <c r="S74" s="18"/>
      <c r="T74" s="18"/>
      <c r="U74" s="18"/>
      <c r="V74" s="18" t="s">
        <v>185</v>
      </c>
      <c r="W74" s="18" t="s">
        <v>197</v>
      </c>
      <c r="X74" s="19" t="s">
        <v>414</v>
      </c>
      <c r="Y74" s="19"/>
      <c r="Z74" s="19"/>
      <c r="AA74" s="18" t="s">
        <v>44</v>
      </c>
    </row>
    <row r="75" s="2" customFormat="1" ht="211" customHeight="1" spans="1:27">
      <c r="A75" s="18">
        <v>65</v>
      </c>
      <c r="B75" s="18" t="s">
        <v>415</v>
      </c>
      <c r="C75" s="18" t="s">
        <v>416</v>
      </c>
      <c r="D75" s="18" t="s">
        <v>349</v>
      </c>
      <c r="E75" s="18" t="s">
        <v>417</v>
      </c>
      <c r="F75" s="18" t="s">
        <v>37</v>
      </c>
      <c r="G75" s="18" t="s">
        <v>418</v>
      </c>
      <c r="H75" s="19" t="s">
        <v>419</v>
      </c>
      <c r="I75" s="18" t="s">
        <v>374</v>
      </c>
      <c r="J75" s="18">
        <v>73</v>
      </c>
      <c r="K75" s="18">
        <f t="shared" si="7"/>
        <v>1168</v>
      </c>
      <c r="L75" s="18">
        <f t="shared" si="8"/>
        <v>1168</v>
      </c>
      <c r="M75" s="18">
        <v>1168</v>
      </c>
      <c r="N75" s="18"/>
      <c r="O75" s="18"/>
      <c r="P75" s="18"/>
      <c r="Q75" s="18"/>
      <c r="R75" s="18"/>
      <c r="S75" s="18"/>
      <c r="T75" s="18"/>
      <c r="U75" s="18"/>
      <c r="V75" s="18" t="s">
        <v>420</v>
      </c>
      <c r="W75" s="18" t="s">
        <v>421</v>
      </c>
      <c r="X75" s="19" t="s">
        <v>422</v>
      </c>
      <c r="Y75" s="19"/>
      <c r="Z75" s="19"/>
      <c r="AA75" s="18" t="s">
        <v>44</v>
      </c>
    </row>
    <row r="76" s="2" customFormat="1" ht="78" customHeight="1" spans="1:27">
      <c r="A76" s="18">
        <v>66</v>
      </c>
      <c r="B76" s="18" t="s">
        <v>423</v>
      </c>
      <c r="C76" s="18" t="s">
        <v>424</v>
      </c>
      <c r="D76" s="18" t="s">
        <v>349</v>
      </c>
      <c r="E76" s="18" t="s">
        <v>388</v>
      </c>
      <c r="F76" s="18" t="s">
        <v>37</v>
      </c>
      <c r="G76" s="18" t="s">
        <v>425</v>
      </c>
      <c r="H76" s="19" t="s">
        <v>426</v>
      </c>
      <c r="I76" s="18" t="s">
        <v>121</v>
      </c>
      <c r="J76" s="18">
        <v>13.2</v>
      </c>
      <c r="K76" s="18">
        <f t="shared" si="7"/>
        <v>346</v>
      </c>
      <c r="L76" s="18">
        <f t="shared" si="8"/>
        <v>346</v>
      </c>
      <c r="M76" s="18"/>
      <c r="N76" s="18">
        <v>346</v>
      </c>
      <c r="O76" s="18"/>
      <c r="P76" s="18"/>
      <c r="Q76" s="18"/>
      <c r="R76" s="18"/>
      <c r="S76" s="18"/>
      <c r="T76" s="18"/>
      <c r="U76" s="18"/>
      <c r="V76" s="18" t="s">
        <v>230</v>
      </c>
      <c r="W76" s="18" t="s">
        <v>231</v>
      </c>
      <c r="X76" s="19" t="s">
        <v>427</v>
      </c>
      <c r="Y76" s="19"/>
      <c r="Z76" s="19"/>
      <c r="AA76" s="18" t="s">
        <v>55</v>
      </c>
    </row>
    <row r="77" s="2" customFormat="1" ht="64" customHeight="1" spans="1:27">
      <c r="A77" s="18">
        <v>67</v>
      </c>
      <c r="B77" s="18" t="s">
        <v>428</v>
      </c>
      <c r="C77" s="18" t="s">
        <v>429</v>
      </c>
      <c r="D77" s="18" t="s">
        <v>349</v>
      </c>
      <c r="E77" s="18" t="s">
        <v>388</v>
      </c>
      <c r="F77" s="18" t="s">
        <v>37</v>
      </c>
      <c r="G77" s="18" t="s">
        <v>425</v>
      </c>
      <c r="H77" s="19" t="s">
        <v>430</v>
      </c>
      <c r="I77" s="18" t="s">
        <v>121</v>
      </c>
      <c r="J77" s="18">
        <v>2.1</v>
      </c>
      <c r="K77" s="18">
        <f t="shared" si="7"/>
        <v>380</v>
      </c>
      <c r="L77" s="18">
        <f t="shared" si="8"/>
        <v>380</v>
      </c>
      <c r="M77" s="18"/>
      <c r="N77" s="18">
        <v>380</v>
      </c>
      <c r="O77" s="18"/>
      <c r="P77" s="18"/>
      <c r="Q77" s="18"/>
      <c r="R77" s="18"/>
      <c r="S77" s="18"/>
      <c r="T77" s="18"/>
      <c r="U77" s="18"/>
      <c r="V77" s="18" t="s">
        <v>230</v>
      </c>
      <c r="W77" s="18" t="s">
        <v>231</v>
      </c>
      <c r="X77" s="19" t="s">
        <v>431</v>
      </c>
      <c r="Y77" s="19"/>
      <c r="Z77" s="19"/>
      <c r="AA77" s="18" t="s">
        <v>55</v>
      </c>
    </row>
    <row r="78" s="2" customFormat="1" ht="88" customHeight="1" spans="1:27">
      <c r="A78" s="18">
        <v>68</v>
      </c>
      <c r="B78" s="18" t="s">
        <v>432</v>
      </c>
      <c r="C78" s="18" t="s">
        <v>433</v>
      </c>
      <c r="D78" s="18" t="s">
        <v>349</v>
      </c>
      <c r="E78" s="18" t="s">
        <v>227</v>
      </c>
      <c r="F78" s="18" t="s">
        <v>37</v>
      </c>
      <c r="G78" s="18" t="s">
        <v>434</v>
      </c>
      <c r="H78" s="19" t="s">
        <v>435</v>
      </c>
      <c r="I78" s="18" t="s">
        <v>436</v>
      </c>
      <c r="J78" s="18">
        <v>7.776</v>
      </c>
      <c r="K78" s="18">
        <v>600</v>
      </c>
      <c r="L78" s="18">
        <v>600</v>
      </c>
      <c r="M78" s="18">
        <v>600</v>
      </c>
      <c r="N78" s="18"/>
      <c r="O78" s="18"/>
      <c r="P78" s="18"/>
      <c r="Q78" s="18"/>
      <c r="R78" s="18"/>
      <c r="S78" s="18"/>
      <c r="T78" s="18"/>
      <c r="U78" s="18"/>
      <c r="V78" s="18" t="s">
        <v>230</v>
      </c>
      <c r="W78" s="18" t="s">
        <v>231</v>
      </c>
      <c r="X78" s="19" t="s">
        <v>437</v>
      </c>
      <c r="Y78" s="19"/>
      <c r="Z78" s="19"/>
      <c r="AA78" s="18" t="s">
        <v>164</v>
      </c>
    </row>
    <row r="79" s="1" customFormat="1" ht="25" customHeight="1" spans="1:27">
      <c r="A79" s="22" t="s">
        <v>438</v>
      </c>
      <c r="B79" s="22"/>
      <c r="C79" s="22"/>
      <c r="D79" s="23">
        <v>1</v>
      </c>
      <c r="E79" s="23"/>
      <c r="F79" s="23"/>
      <c r="G79" s="23"/>
      <c r="H79" s="22"/>
      <c r="I79" s="34" t="s">
        <v>32</v>
      </c>
      <c r="J79" s="35">
        <f>K79/K7</f>
        <v>0.0288581909436336</v>
      </c>
      <c r="K79" s="23">
        <f>L79+S79+T79+U79</f>
        <v>2550</v>
      </c>
      <c r="L79" s="23">
        <f>M79+N79+O79+P79+Q79+R79</f>
        <v>2550</v>
      </c>
      <c r="M79" s="23">
        <f t="shared" ref="M79:U79" si="10">M80</f>
        <v>2550</v>
      </c>
      <c r="N79" s="23">
        <f t="shared" si="10"/>
        <v>0</v>
      </c>
      <c r="O79" s="23">
        <f t="shared" si="10"/>
        <v>0</v>
      </c>
      <c r="P79" s="18">
        <f t="shared" si="10"/>
        <v>0</v>
      </c>
      <c r="Q79" s="18">
        <f t="shared" si="10"/>
        <v>0</v>
      </c>
      <c r="R79" s="18">
        <f t="shared" si="10"/>
        <v>0</v>
      </c>
      <c r="S79" s="23">
        <f t="shared" si="10"/>
        <v>0</v>
      </c>
      <c r="T79" s="23">
        <f t="shared" si="10"/>
        <v>0</v>
      </c>
      <c r="U79" s="23">
        <f t="shared" si="10"/>
        <v>0</v>
      </c>
      <c r="V79" s="23"/>
      <c r="W79" s="23"/>
      <c r="X79" s="22"/>
      <c r="Y79" s="22"/>
      <c r="Z79" s="22"/>
      <c r="AA79" s="23"/>
    </row>
    <row r="80" s="2" customFormat="1" ht="115" customHeight="1" spans="1:27">
      <c r="A80" s="18">
        <v>69</v>
      </c>
      <c r="B80" s="18" t="s">
        <v>439</v>
      </c>
      <c r="C80" s="18" t="s">
        <v>440</v>
      </c>
      <c r="D80" s="18" t="s">
        <v>441</v>
      </c>
      <c r="E80" s="18" t="s">
        <v>442</v>
      </c>
      <c r="F80" s="18" t="s">
        <v>37</v>
      </c>
      <c r="G80" s="18" t="s">
        <v>81</v>
      </c>
      <c r="H80" s="19" t="s">
        <v>443</v>
      </c>
      <c r="I80" s="18" t="s">
        <v>316</v>
      </c>
      <c r="J80" s="18">
        <v>8500</v>
      </c>
      <c r="K80" s="18">
        <f>L80+S80+T80+U80</f>
        <v>2550</v>
      </c>
      <c r="L80" s="18">
        <f>M80+N80+O80+P80+Q80+R80</f>
        <v>2550</v>
      </c>
      <c r="M80" s="18">
        <v>2550</v>
      </c>
      <c r="N80" s="18"/>
      <c r="O80" s="18"/>
      <c r="P80" s="18"/>
      <c r="Q80" s="18"/>
      <c r="R80" s="18"/>
      <c r="S80" s="18"/>
      <c r="T80" s="18"/>
      <c r="U80" s="18"/>
      <c r="V80" s="18" t="s">
        <v>444</v>
      </c>
      <c r="W80" s="18" t="s">
        <v>445</v>
      </c>
      <c r="X80" s="19" t="s">
        <v>446</v>
      </c>
      <c r="Y80" s="19"/>
      <c r="Z80" s="19"/>
      <c r="AA80" s="18" t="s">
        <v>44</v>
      </c>
    </row>
    <row r="81" s="1" customFormat="1" ht="25" customHeight="1" spans="1:27">
      <c r="A81" s="22" t="s">
        <v>447</v>
      </c>
      <c r="B81" s="22"/>
      <c r="C81" s="22"/>
      <c r="D81" s="23">
        <v>1</v>
      </c>
      <c r="E81" s="23"/>
      <c r="F81" s="23"/>
      <c r="G81" s="23"/>
      <c r="H81" s="22"/>
      <c r="I81" s="34" t="s">
        <v>32</v>
      </c>
      <c r="J81" s="35">
        <f>K81/K7</f>
        <v>0.000509262193122945</v>
      </c>
      <c r="K81" s="23">
        <f>L81+S81+T81+U81</f>
        <v>45</v>
      </c>
      <c r="L81" s="23">
        <f>M81+N81+O81+P81+Q81+R81</f>
        <v>45</v>
      </c>
      <c r="M81" s="23">
        <f>+M82</f>
        <v>0</v>
      </c>
      <c r="N81" s="23">
        <v>0</v>
      </c>
      <c r="O81" s="23">
        <v>45</v>
      </c>
      <c r="P81" s="18">
        <v>0</v>
      </c>
      <c r="Q81" s="18">
        <v>0</v>
      </c>
      <c r="R81" s="18">
        <v>0</v>
      </c>
      <c r="S81" s="23">
        <v>0</v>
      </c>
      <c r="T81" s="23">
        <v>0</v>
      </c>
      <c r="U81" s="23">
        <v>0</v>
      </c>
      <c r="V81" s="23"/>
      <c r="W81" s="23"/>
      <c r="X81" s="22"/>
      <c r="Y81" s="22"/>
      <c r="Z81" s="22"/>
      <c r="AA81" s="23"/>
    </row>
    <row r="82" s="2" customFormat="1" ht="100" customHeight="1" spans="1:27">
      <c r="A82" s="18">
        <v>70</v>
      </c>
      <c r="B82" s="18" t="s">
        <v>448</v>
      </c>
      <c r="C82" s="18" t="s">
        <v>449</v>
      </c>
      <c r="D82" s="18" t="s">
        <v>372</v>
      </c>
      <c r="E82" s="18" t="s">
        <v>450</v>
      </c>
      <c r="F82" s="18" t="s">
        <v>37</v>
      </c>
      <c r="G82" s="18" t="s">
        <v>81</v>
      </c>
      <c r="H82" s="19" t="s">
        <v>451</v>
      </c>
      <c r="I82" s="18" t="s">
        <v>106</v>
      </c>
      <c r="J82" s="18">
        <v>7466</v>
      </c>
      <c r="K82" s="18">
        <f>L82+S82+T82+U82</f>
        <v>45</v>
      </c>
      <c r="L82" s="18">
        <f>M82+N82+O82+P82+Q82+R82</f>
        <v>45</v>
      </c>
      <c r="M82" s="18"/>
      <c r="N82" s="18"/>
      <c r="O82" s="18">
        <v>45</v>
      </c>
      <c r="P82" s="18"/>
      <c r="Q82" s="18"/>
      <c r="R82" s="18"/>
      <c r="S82" s="18"/>
      <c r="T82" s="18"/>
      <c r="U82" s="18"/>
      <c r="V82" s="18" t="s">
        <v>217</v>
      </c>
      <c r="W82" s="18" t="s">
        <v>218</v>
      </c>
      <c r="X82" s="19" t="s">
        <v>452</v>
      </c>
      <c r="Y82" s="19"/>
      <c r="Z82" s="19"/>
      <c r="AA82" s="18" t="s">
        <v>44</v>
      </c>
    </row>
  </sheetData>
  <autoFilter ref="A6:AA82">
    <extLst/>
  </autoFilter>
  <mergeCells count="29">
    <mergeCell ref="A2:AA2"/>
    <mergeCell ref="K4:U4"/>
    <mergeCell ref="L5:R5"/>
    <mergeCell ref="A7:C7"/>
    <mergeCell ref="A8:C8"/>
    <mergeCell ref="A54:C54"/>
    <mergeCell ref="A62:C62"/>
    <mergeCell ref="A79:C79"/>
    <mergeCell ref="A81:C81"/>
    <mergeCell ref="A4:A6"/>
    <mergeCell ref="B4:B6"/>
    <mergeCell ref="C4:C6"/>
    <mergeCell ref="D4:D6"/>
    <mergeCell ref="E4:E6"/>
    <mergeCell ref="F4:F6"/>
    <mergeCell ref="G4:G6"/>
    <mergeCell ref="H4:H6"/>
    <mergeCell ref="I4:I6"/>
    <mergeCell ref="J4:J6"/>
    <mergeCell ref="K5:K6"/>
    <mergeCell ref="S5:S6"/>
    <mergeCell ref="T5:T6"/>
    <mergeCell ref="U5:U6"/>
    <mergeCell ref="V4:V6"/>
    <mergeCell ref="W4:W6"/>
    <mergeCell ref="X4:X6"/>
    <mergeCell ref="Y4:Y6"/>
    <mergeCell ref="Z4:Z6"/>
    <mergeCell ref="AA4:AA6"/>
  </mergeCells>
  <pageMargins left="0.700694444444445" right="0.700694444444445" top="0.393055555555556" bottom="0.314583333333333" header="0.298611111111111" footer="0.298611111111111"/>
  <pageSetup paperSize="8" scale="71"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11月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2024-12-23T10:17:47Z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15FA3529B3A64F4EB51D22B0359FAE66_13</vt:lpwstr>
  </property>
  <property fmtid="{D5CDD505-2E9C-101B-9397-08002B2CF9AE}" pid="3" name="KSOProductBuildVer">
    <vt:lpwstr>2052-12.1.0.17147</vt:lpwstr>
  </property>
  <property fmtid="{D5CDD505-2E9C-101B-9397-08002B2CF9AE}" pid="4" name="KSOReadingLayout">
    <vt:bool>true</vt:bool>
  </property>
</Properties>
</file>