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表一" sheetId="2" r:id="rId1"/>
    <sheet name="表二" sheetId="1" r:id="rId2"/>
  </sheets>
  <definedNames>
    <definedName name="_xlnm._FilterDatabase" localSheetId="1" hidden="1">表二!$4:$66</definedName>
    <definedName name="_xlnm.Print_Area" localSheetId="1">表二!$A$1:$R$51</definedName>
    <definedName name="_xlnm.Print_Titles" localSheetId="1">表二!$3:$4</definedName>
  </definedNames>
  <calcPr calcId="144525"/>
</workbook>
</file>

<file path=xl/comments1.xml><?xml version="1.0" encoding="utf-8"?>
<comments xmlns="http://schemas.openxmlformats.org/spreadsheetml/2006/main">
  <authors>
    <author>Administrator</author>
    <author>76409</author>
  </authors>
  <commentList>
    <comment ref="G10" authorId="0">
      <text>
        <r>
          <rPr>
            <b/>
            <sz val="9"/>
            <rFont val="宋体"/>
            <charset val="134"/>
          </rPr>
          <t>Administrator:</t>
        </r>
        <r>
          <rPr>
            <sz val="9"/>
            <rFont val="宋体"/>
            <charset val="134"/>
          </rPr>
          <t xml:space="preserve">
305.05还没有减掉
</t>
        </r>
      </text>
    </comment>
    <comment ref="I14" authorId="1">
      <text>
        <r>
          <rPr>
            <b/>
            <sz val="9"/>
            <rFont val="宋体"/>
            <charset val="134"/>
          </rPr>
          <t>76409:</t>
        </r>
        <r>
          <rPr>
            <sz val="9"/>
            <rFont val="宋体"/>
            <charset val="134"/>
          </rPr>
          <t xml:space="preserve">
财政含55.33-4.766</t>
        </r>
      </text>
    </comment>
    <comment ref="I27" authorId="1">
      <text>
        <r>
          <rPr>
            <b/>
            <sz val="9"/>
            <rFont val="宋体"/>
            <charset val="134"/>
          </rPr>
          <t>76409:</t>
        </r>
        <r>
          <rPr>
            <sz val="9"/>
            <rFont val="宋体"/>
            <charset val="134"/>
          </rPr>
          <t xml:space="preserve">
正确数字392.036
删了55.33里面的4.766</t>
        </r>
      </text>
    </comment>
    <comment ref="I30" authorId="1">
      <text>
        <r>
          <rPr>
            <sz val="9"/>
            <rFont val="宋体"/>
            <charset val="134"/>
          </rPr>
          <t>删除新分配33万</t>
        </r>
      </text>
    </comment>
  </commentList>
</comments>
</file>

<file path=xl/sharedStrings.xml><?xml version="1.0" encoding="utf-8"?>
<sst xmlns="http://schemas.openxmlformats.org/spreadsheetml/2006/main" count="406" uniqueCount="204">
  <si>
    <t>喀什地区2021年巩固拓展脱贫攻坚成果同乡村振兴有效衔接项目完成进度旬报表（表一）</t>
  </si>
  <si>
    <t>填报时间：2021年12月25日</t>
  </si>
  <si>
    <t>县市</t>
  </si>
  <si>
    <t>整合资金报备项目情况</t>
  </si>
  <si>
    <t>整合资金支出情况</t>
  </si>
  <si>
    <t>总体情况</t>
  </si>
  <si>
    <t>中央、自治区财政衔接推进乡村振兴补助资金</t>
  </si>
  <si>
    <t>其他涉农整合资金</t>
  </si>
  <si>
    <t>一般性政府债券</t>
  </si>
  <si>
    <t>地县财政投入</t>
  </si>
  <si>
    <t>社会资金
（定点帮扶单位帮扶资金）</t>
  </si>
  <si>
    <t>小计</t>
  </si>
  <si>
    <t>巩固拓展脱贫攻坚成果和乡村振兴任务</t>
  </si>
  <si>
    <t>以工代赈任务</t>
  </si>
  <si>
    <t>少数民族发展任务</t>
  </si>
  <si>
    <t>欠发达国有农场
巩固提升任务</t>
  </si>
  <si>
    <t>欠发达国有林场
巩固提升任务</t>
  </si>
  <si>
    <t>欠发达国有牧场
巩固提升任务</t>
  </si>
  <si>
    <t>报备
项目
数</t>
  </si>
  <si>
    <t>开工
数</t>
  </si>
  <si>
    <t>开工
率</t>
  </si>
  <si>
    <t>完工
数</t>
  </si>
  <si>
    <t>完工率</t>
  </si>
  <si>
    <t>其中：竣工验收数</t>
  </si>
  <si>
    <t>竣工验收率</t>
  </si>
  <si>
    <t>总额</t>
  </si>
  <si>
    <t>支出</t>
  </si>
  <si>
    <t>支出率</t>
  </si>
  <si>
    <t>支出
率</t>
  </si>
  <si>
    <t>英吉沙县</t>
  </si>
  <si>
    <t>英吉沙县2021年巩固拓展脱贫攻坚成果同乡村振兴有效衔接项目完成情况表</t>
  </si>
  <si>
    <t>序号</t>
  </si>
  <si>
    <t>项目名称</t>
  </si>
  <si>
    <t>项目类型</t>
  </si>
  <si>
    <t>建设地点及内容</t>
  </si>
  <si>
    <t>本年度计划投资(万元)</t>
  </si>
  <si>
    <t>整合资金安排情况（万元）</t>
  </si>
  <si>
    <t>资金支出
（万元）</t>
  </si>
  <si>
    <t>资金支出率
（%）</t>
  </si>
  <si>
    <t>截至12月25日项目完成情况</t>
  </si>
  <si>
    <t>绩效目标完成情况</t>
  </si>
  <si>
    <t>监管单位</t>
  </si>
  <si>
    <t>备注</t>
  </si>
  <si>
    <t>合计</t>
  </si>
  <si>
    <t>财政衔接推进乡村振兴补助资金</t>
  </si>
  <si>
    <t>其他
涉农
整合
资金</t>
  </si>
  <si>
    <t>地方政府一般债券
资金</t>
  </si>
  <si>
    <t>地县
资金</t>
  </si>
  <si>
    <t>六</t>
  </si>
  <si>
    <t>英吉沙县特色种植项目</t>
  </si>
  <si>
    <t>产业增收</t>
  </si>
  <si>
    <t>项目总投资：1000万；规模：2万亩。
建设内容：帮助发展一村一品特色种植20000亩，每亩补助500，为辣椒（加工辣椒、高辣辣椒）等特色经济作物。
建设地点：英吉沙县14乡镇。</t>
  </si>
  <si>
    <t>已投入使用</t>
  </si>
  <si>
    <t xml:space="preserve">通过特色种植20000亩，带动脱贫户特色经济作物实现增产增收800以上。带动就业、提供500。
</t>
  </si>
  <si>
    <t>地区农业农村局</t>
  </si>
  <si>
    <t>英吉沙县露地蔬菜种植项目</t>
  </si>
  <si>
    <t>项目总投资：1000万；规模：2万亩。
建设内容：完成露地蔬菜种植20000亩，每亩补助500，为西红柿、辣椒（食用辣椒）、茄子、豇豆、西葫芦、白菜、菠菜等常规蔬菜。
建设地点：英吉沙县14乡镇。</t>
  </si>
  <si>
    <t xml:space="preserve">通过露地蔬菜种植20000亩。项目实施总受益户数达到8300户，总计可增加收入达到420万。带动就业、提供500。
</t>
  </si>
  <si>
    <t>英吉沙县日光温室大棚建设项目（非遗特色小镇）</t>
  </si>
  <si>
    <t>项目总投资：800万；规模：32座。
建设内容：新建标准日光温室32座，单座50米×12米，面积600平方米，每座25万，计划投入资金800万，砖混钢架结构。
建设地点：古勒巴格村、托万艾日克村、喀拉巴什兰干村。</t>
  </si>
  <si>
    <t xml:space="preserve">项目总收益32万，受益户数319户1100。提供50个，就业收入500。
</t>
  </si>
  <si>
    <t>英吉沙县日光温室建设项目（特色林果小镇）</t>
  </si>
  <si>
    <t>项目总投资：10550万；规模：422座（折合标准棚563座）
建设内容：新建日光温室422座，结构为新型材料钢架结构，主要是：保温膜结构温室大棚（骨架、保温膜面、特制保温被、无滴膜、卷棉机及附件）。
建设地点：龙甫乡。</t>
  </si>
  <si>
    <t>巩固提升效益20%归村集体所有用于巩固拓展脱贫攻坚成果、80%归建档立卡户增加收入。带动就业、提供。</t>
  </si>
  <si>
    <t>英吉沙县蔬菜拱棚建设项目</t>
  </si>
  <si>
    <t>项目总投资：17573.5万；规模：10042座。（折算标准棚14239座）
建设内容：新建10042座，每座投入资金17500，计划投入投资17573.5万，其中：4042座单座长宽为50米×6米，6000座单座长宽为40米×8米。
建设地点：乌恰镇、苏盖提乡、芒辛镇、英也尔乡、色提力乡、托普鲁克乡、萨罕镇、英吉沙镇、城关乡、乔勒潘乡、克孜勒乡。</t>
  </si>
  <si>
    <t xml:space="preserve">直接带动英吉沙县拱棚瓜菜生产基地，受益口数3000以上，带动脱贫户全年总收入1000万。带动就业、提供。
</t>
  </si>
  <si>
    <t>英吉沙县蔬菜育苗点种机项目</t>
  </si>
  <si>
    <t>项目总投资：375万；规模：25台
建设内容：购置蔬菜育苗点种机25台，每台15万，计划投入资金375万。
建设地点：14乡镇乡镇。</t>
  </si>
  <si>
    <t>直接带动就业。提高农牧民的科技意识和种植技术，增加特色种植的产出，满足市场需求，改善民生活，促进农业产业的大力发展。</t>
  </si>
  <si>
    <t>英吉沙县购买种植技术服务项目</t>
  </si>
  <si>
    <t>项目总投资：789万；规模：26万亩。
建设内容：通过购买合作社种植技术服务，为全县14个乡镇26万亩农作物种植提供种植技术指导服务，提高种植业技术水平，增加收入。
建设地点：英吉沙县14乡镇。</t>
  </si>
  <si>
    <t xml:space="preserve">通过实施提高建档立卡户种植水平，起到科技培训的作用；激发脱贫户内生动力和生产积极性；增加农产品产量、品质，使其收入增加。带动就业、提供526个。
</t>
  </si>
  <si>
    <t>英吉沙县开心果基地建设项目</t>
  </si>
  <si>
    <t>基础设施巩固提升</t>
  </si>
  <si>
    <t>项目总投资：4709.65万；规模：1.04万亩。
建设内容：1.英吉沙县开心果种植基地建设项目，位于萨罕镇9村，建设规模1.04万亩（开心果1.04万亩），总投资4709.65万。2.主要是开沟起垄定植经济林（开心果）1.04万亩，经济林内套种棉花等当年见效作物。
建设地点：萨罕镇9村。</t>
  </si>
  <si>
    <t xml:space="preserve">通过项目实施调动农户生产致富的积极性，带动英吉沙县特色林果产业的发展，促进农户发展特色经济，培育农业经济新的增长点，形成全县林果增产、果农增收、果业发展新格局。
</t>
  </si>
  <si>
    <t>英吉沙县特色林果提质增效项目</t>
  </si>
  <si>
    <t>项目总投资：4700.3万；规模：94006亩。
建设内容：特色林果提质增效94006亩，涉及14个乡镇164个村，每亩平均500，主要用于杏树嫁接改造、补植补造、林果业有害生物防治、肥料、机械购置等。果园优质果率达80%以上。
建设地点：英吉沙县14乡镇。</t>
  </si>
  <si>
    <t xml:space="preserve">带动增加脱贫户收入，推动果树种植业发展，绿植覆盖率80%；园优质果率达80%以上，亩均产量较上年增加10%以上。
</t>
  </si>
  <si>
    <t>英吉沙县林果业育苗基地建设项目</t>
  </si>
  <si>
    <t>项目总投资：1100万；规模：1695亩。
建设内容：育苗1695亩,1.杏929亩，龙甫乡49亩，托普鲁克乡110亩，克孜勒乡60亩，苏盖提乡200亩，乔勒潘乡200亩、萨罕镇300亩；2.桃400亩育苗基地直接带动就业73。
建设地点：龙甫乡、乔勒潘乡、萨罕镇、苏盖提乡、芒辛镇、英也尔乡等乡镇。</t>
  </si>
  <si>
    <t xml:space="preserve">育苗基地育出的苗木发放给全县有苗木需求的脱贫户，直接带动就业73。
</t>
  </si>
  <si>
    <t>英吉沙县购买林果业技术服务项目</t>
  </si>
  <si>
    <t>项目总投资：1140万；规模：94006亩。
建设内容：通过购买第三方技术服务，为全县94006亩林果业种植提供技术指导服务，主要开展修剪、病虫害防治、田间管理等技术服务。技术指导服务费1140万。
建设地点：英吉沙县14乡镇。</t>
  </si>
  <si>
    <t xml:space="preserve">项目实施，提高了果树种植技术水平；林果产量、产值、品质有明显提高，果品增产增收,促进建档立卡户致富。带动就业、提供。
</t>
  </si>
  <si>
    <t>英吉沙县特色林果集约化栽培项目</t>
  </si>
  <si>
    <t>项目总投资：1392万；规模：1.4万亩。
建设内容：对1.4万亩种植基地（包括桃树、开心果等）进行管护（除草、水肥、修剪、病虫害防治等），增施生物有机肥（农家肥）、滴灌肥、病虫害防治、滴灌运行维护等。
建设地点：英吉沙县芒辛镇、乌恰镇、城关乡。</t>
  </si>
  <si>
    <t xml:space="preserve">挂果后产权收益在进行分配。后期种植基地的果树结果后产生的资产收益可通过设置公益性岗位等形式使农户受益。产权量化到村，提供就业。
</t>
  </si>
  <si>
    <t>英吉沙县苹果育苗采购项目</t>
  </si>
  <si>
    <t>项目总投资：1700万；规模：85万株。
建设内容：采购本地苹果苗85万株，每株20，计划投入资金1700万。主要采购在英吉沙县本地培育的优质苹果苗，用于改良和发展英吉沙县苹果产业。促进果农增产增收。
建设地点：14个乡镇</t>
  </si>
  <si>
    <t xml:space="preserve">为建设良种化、标准化、规范化、生态化的苹果种植区奠定了基础，为我县林果业发展起到示范带动作用，提高产品的市场竞争力和经济效益。
</t>
  </si>
  <si>
    <t>英吉沙现代林果标准化生产示范项目（特色林果小镇）</t>
  </si>
  <si>
    <t>项目总投资：3100万；规模：1000亩。
建设内容：项目建设规模1000亩，1.土地平整改良；2.园区主栽鲜食品种果树；3.园区灌溉任务建设；4.物联网控制系统建设；5.网室立架工程建设；6园区电力建设；7农技设备等。
建设地点：英吉沙县龙甫乡。</t>
  </si>
  <si>
    <t>该项目建成后第3年果树将逐步进入挂果期，第4年进入结果期，可实现1000公斤左右的亩产量（不包含大樱桃）。示范园全部投产后，苹果、梨亩产量达到3000公斤以上，桃亩产量2000公斤，大樱桃在正常结果情况下亩产量700公斤左右，示范园年收益约1200万。</t>
  </si>
  <si>
    <t>英吉沙县芒辛镇11村高标准杏园建设项目（非遗特色小镇）</t>
  </si>
  <si>
    <t>项目总投资：206.4万；规模：滴灌工程建设区域范围275亩，其中86亩定植杏树。
建设内容：
（1）滴灌系统：（2）杏树定植：（3）品种选择：
建设地点：芒辛镇。</t>
  </si>
  <si>
    <t xml:space="preserve">果树进入盛果期后带来收益，增加旅游产业，带动就业。
</t>
  </si>
  <si>
    <t>英吉沙县乌恰镇特色葡萄种植基地建设项目</t>
  </si>
  <si>
    <t>项目总投资：109万；规模：120亩。
建设内容：1.苗木定植：苗木株距1米、行距5米，共需13500株。2.水泥桩，铁丝等工具。3.病虫害防治及施有机肥
建设地点：乌恰镇11村。</t>
  </si>
  <si>
    <t xml:space="preserve">进入盛果期后带来收益，增加旅游产业，提高种植技术。
</t>
  </si>
  <si>
    <t>英吉沙县国有林场林果提质增效及基础设施建设项目</t>
  </si>
  <si>
    <t>项目总投资：283万；规模：1050亩。
项目建设内容：改建防渗渠2、饮管网改造3、购置设备。毛阿里林场：210亩。巴旦木林场：620亩，具体措施：嫁接改良、增施肥料及病虫害防治等。
建设地点：艾古斯乡、依格孜牙乡。</t>
  </si>
  <si>
    <t xml:space="preserve">改善林场农业生产灌溉条件，减少工成本，节约水资源；果园产量提高10%，每亩增收10%以上。
</t>
  </si>
  <si>
    <t>英吉沙县国有林场基础设施建设项目</t>
  </si>
  <si>
    <t>项目总投资：135万；规模：660亩。
建设内容：毛阿里林场新建滴管262亩，配套首部泵房1坐；改建消防水池2个，配套水泵及低压线路。巴旦木林场新建防护网3.5km。
使用年限：10年
建设地点：艾古斯乡、依格孜牙乡</t>
  </si>
  <si>
    <t>果园产量提高10%，每亩增收10%以上。</t>
  </si>
  <si>
    <t>地区林草局</t>
  </si>
  <si>
    <t>英吉沙县艾古斯乡高标准杏产业园基础设施配套项目（以工代赈）</t>
  </si>
  <si>
    <t>项目总投资：356万；规模：800亩、1.1km的路。
建设内容：艾古斯乡高标准杏产业园基础设施配套项目，投资356万。节水灌溉（水肥一体化）800亩，建设沉淀池、泵房及电力等配套设施，建设生产道路1.1公里。
建设地点：艾古斯乡艾古斯4村、托格日艾日克5村。</t>
  </si>
  <si>
    <t xml:space="preserve">改善农业生产灌溉条件，减少工成本，节约水资源；果园产量提高10%，每亩增收10%以上。
</t>
  </si>
  <si>
    <t>地区发改委</t>
  </si>
  <si>
    <t>英吉沙县畜禽养殖小区建设项目</t>
  </si>
  <si>
    <t>项目总投资：4368.6万；规模：18座。
建设内容：建设18座养殖小区。每个养殖小区建设2栋圈舍、青贮窖、饲料库房、配套用房和场区安全隔离栏。
建设地点：克孜勒乡、萨罕镇、乌恰镇、苏盖提乡、托普鲁克乡、芒辛镇、英也尔乡。</t>
  </si>
  <si>
    <t>项目实施提供临时就业200，建成后可增加45-60个、带动间接就业员50左右。</t>
  </si>
  <si>
    <t>地区畜牧兽医局</t>
  </si>
  <si>
    <t>2021年喀什地区现代农业（百万只肉羊）产业园-英吉沙县场项目</t>
  </si>
  <si>
    <t>总投资：12000万；规模：18栋
建设内容：一是投资10564万，主要建设怀孕产羔羊舍18栋、计19440平方米，空怀母羊舍12栋、计25920平方米，空怀配种舍15栋、计32400平方米，管理用房21844平方米，隔离观察舍1080平方米，化粪池堆粪场3300平方米；二是 TMR配送中心1436 万，主要建设青贮窖2个、草料棚2个、堆草场15700平方米，饼粕库房，TMR设备、消毒设备、拖拉机和装载机等设备996台套.
建设地点：喀什市阿克喀什乡5村</t>
  </si>
  <si>
    <t>项目实施提供临时就业180-200，建成后增加。</t>
  </si>
  <si>
    <t>英吉沙县良种繁育中心（场）生产能力提升项目</t>
  </si>
  <si>
    <t>项目总投资：731万；规模：11000㎡。
建设内容：在色提力乡5村中心建设圈舍5000平方米，投入232.5万。在托普鲁克乡3村中心建设6000平方米圈舍，投资398.5万。色提力、萨罕、萨罕、托普鲁克、克孜勒建设储水设备、完善供水管线及其他生产设施。
建设地点：色提力乡、萨罕镇、托普鲁克乡、克孜勒乡。</t>
  </si>
  <si>
    <t>项目实施提供暂时就业30-50，项目建成后增加10-15个、带动间接就业员30左右；固定资产受益不低于2%，量化到村，受益到户，收益主要用于开发公益性岗位，解决就业。</t>
  </si>
  <si>
    <t>英吉沙县恰喀尔孵化场扩建项目</t>
  </si>
  <si>
    <t>总投资：200万；规模：1800㎡
建设内容：建设1800㎡育雏室、搭建育雏架，安装双线式水线、料线及场地硬化等，计划投入资金200万。
建设地点：英吉沙镇恰喀村。</t>
  </si>
  <si>
    <t>项目实施过程中预计暂时就业12-15，项目建成后可增加4-5个、可带动间接就业员20左右；资产产权量化到归属于所在村，受益到户，收益主要用于开发公益性岗位，解决就业。</t>
  </si>
  <si>
    <t>英吉沙县种鸡场建设项目（特色林果小镇）</t>
  </si>
  <si>
    <t>项目总投资：500万；规模：3000平方米
建设内容：对原有的3栋鸡舍进行改造修缮，面积约为3000平方米；对原有附属设施进行改造；采购安装存栏2.5万套种鸡的水线、料线及配套鸡笼等。由企业采购引进2.5万套种鸡苗。
建设地点：龙甫乡。</t>
  </si>
  <si>
    <t>项目实施提供暂时就业8--10，项目建成后增加4-5个、带动间接就业员20左右；资产产权量化到归属于所在村，受益到户，收益主要用于开发公益性岗位，解决就业。</t>
  </si>
  <si>
    <t>英吉沙县购买畜牧防疫技术服务项目</t>
  </si>
  <si>
    <t>总投资：345万；规模：家畜45万只/头，家禽200余万只/羽。
建设内容：通过购买防疫服务全县14个乡镇开展家畜禽春、秋两季开展牛、羊O型、A型、亚洲I型口蹄疫疫苗注射。
建设地点：英吉沙县14乡镇。</t>
  </si>
  <si>
    <t>项目实施增加230个，解决230个就业。</t>
  </si>
  <si>
    <t>英吉沙县畜牧产业园附属配套项目</t>
  </si>
  <si>
    <t>总投资：1684.6201万；规模：800亩。
建设内容：新建10KV架空线路3*1000米及配套安装；修建12.5km产业发展道路；新建输水干管18.7km及配套。
建设地点：龙甫乡5村。</t>
  </si>
  <si>
    <t>项目实施提供临时就业100-150，项目建成增加250个、带动间接就业员30左右；资产量化到村，受益到户，收益主要用于开发公益性岗位，解决就业。</t>
  </si>
  <si>
    <t>英吉沙县芒辛镇土陶村乡村旅游配套基础设施建设项目（以工代赈）（非遗特色小镇、旅游示范村）</t>
  </si>
  <si>
    <t>总投资：200万；规模：1个
建设内容：一处街景水渠改造、景观绿化、景观小品等乡村旅游配套设施。
产权归属芒辛镇9村，用于巩固拓展脱贫攻坚成果。
建设地点：英吉沙县芒辛镇土陶9村。</t>
  </si>
  <si>
    <t xml:space="preserve">可间接带动周边葡萄采摘园、巴达木园、水磨坊等产业的经济发展，吸引游客前来旅游消费，增加当地村民的经济收入。
</t>
  </si>
  <si>
    <t>英吉沙县庭院经济供水配套工程</t>
  </si>
  <si>
    <t>总投资：3588万；规模：39个村
建设内容：本次庭院经济供水配套工程根据项目区现状情况，以示范村为重点辐射周边村建设3939个村，总投资3588万。
建设地点：英吉沙县各乡镇</t>
  </si>
  <si>
    <t xml:space="preserve">种植瓜菜亩产量达到1400kg/亩，每户庭院经济可生产直接经济效益为630。带动本地20就业，其中普通工作岗位90%。
</t>
  </si>
  <si>
    <t>英吉沙县防渗渠建设项目（以工代赈）</t>
  </si>
  <si>
    <t>总投资：740万；规模：8.347km。
建设内容：1.依格孜牙乡尤喀克霍伊拉（1）村渠道防渗改造项目。2.托普鲁克乡克力坪兰干（3）村渠道防渗改造项目。
建设地点：依格孜牙乡、托普鲁克乡</t>
  </si>
  <si>
    <t>有效提高灌溉保证率,提高了水资源的利用率，改善灌区灌溉用水条件，项目建设惠及依格孜牙乡1村、托普鲁克乡3村范围受益户1054户，4513。带动就业、提供本地10就业。</t>
  </si>
  <si>
    <t>英吉沙县高标准农田（土地整理）项目</t>
  </si>
  <si>
    <t>总投资：3778.325万、规模:27000亩
一、低产田改造建设项目
二、土地整理项目
建设地点：克孜勒乡、英也尔乡、乌恰镇、托普鲁克乡、色提力乡、龙甫乡</t>
  </si>
  <si>
    <t xml:space="preserve">提高农作物单产，且增产效益显著，通过增产效益来增加建档立卡户收入，促进本灌区早日实现“农业增产、建档立卡户增收、农村繁荣”目标，为灌区经济社会全面协调可持续发展提供保障。带动就业、提供。
</t>
  </si>
  <si>
    <t>英吉沙县乌恰镇26村苗圃供水项目</t>
  </si>
  <si>
    <t>总投资：225万、规模:1127亩
建设内容：实施苗圃供水项目1127亩，计划投入资金225万。其中：实施1127亩田间节水灌溉工程，主要建设内容：包括首部泵房、沉砂池、电气设备、田间管网以及配套建筑物等。
建设地点：乌恰镇26村</t>
  </si>
  <si>
    <t>英吉沙县高标准农田水利设施改造提升项目</t>
  </si>
  <si>
    <t>总投资：680.3万;
建设内容：计划改造提升2011年以来我县高标准农田老旧水利设施，覆盖面积7万亩，计划投入资金680.3万。
建设地点：托普鲁克乡、英也尔乡、乌恰镇、乔勒潘乡、龙甫乡、色提力、艾古斯乡。</t>
  </si>
  <si>
    <t>提高农作物单产，且增产效益显著，通过增产效益来增加建档立卡户收入，促进本灌区早日实现“农业增产、建档立卡户增收、农村繁荣”目标，为灌区经济社会全面协调可持续发展提供保障。带动就业、提供。受益户1500户。</t>
  </si>
  <si>
    <t>英吉沙县特色林果旅游采摘项目（非遗特色小镇）</t>
  </si>
  <si>
    <t>项目总投资：356.41万；规模：1040亩。
建设内容：
1、按旅游、观光采摘模式定植苹果、蟠桃等果树；
2、维护、修复、清理毛渠、主毛渠建设闸口、涵管；
3、改良土壤，果树施肥、病虫害防治；
4、养护、看管、修剪、嫁接，培训本地林果技术员；
使用年限：10年
建设地点：英吉沙县巴扎博衣（2）村。</t>
  </si>
  <si>
    <t>解决长期就业劳动力10，短期就业劳动50，并带动本村及周边5个村、社区旅游业、民俗、餐饮业的发展。</t>
  </si>
  <si>
    <t>英吉沙县依格孜牙乡（3）村防渗渠建设项目</t>
  </si>
  <si>
    <t>总投资：400万；规模：3.713km
建设内容：改造防渗渠3.713km,设计流量0.1-0.2m3/s,配套渠系建筑物共92座，其中：节制分水闸69座，农桥10座，入户桥13座。
使用年限：15年
建设地点：依格孜牙乡（3）村</t>
  </si>
  <si>
    <t>通过渠道防渗改造提高灌溉保证率,提高了水资源的利用率，改善灌区灌溉用水条件。
带动就业、提供本地25就业，其中普通工作岗位大约90%（具体工资标准待后期核实后确定，但不低于50/天）。</t>
  </si>
  <si>
    <t>英吉沙县艾古斯乡康帕（1）村防渗渠建设项目</t>
  </si>
  <si>
    <t>总投资：280万；规模：2.435km
建设内容：改造防渗渠2.435km,设计流量0.5-0.3m3/s,配套渠系建筑物共64座，其中：节制分水闸39座，农桥1座，入户桥24座。
使用年限：15年
建设地点：艾古斯乡康帕（1）村</t>
  </si>
  <si>
    <t>通过渠道防渗改造有效提高灌溉保证率,提高了水资源的利用率，改善灌区灌溉用水条件。
带动就业、提供本地17就业，其中普通工作岗位大约90%（具体工资标准待后期核实后确定，但不低于50/天）。</t>
  </si>
  <si>
    <t>英吉沙县乌恰镇（2）村防渗渠建设项目</t>
  </si>
  <si>
    <t>总投资：379万；规模：3.0km
建设内容：改造防渗渠3.0km,设计流量0.2m3/s,控制灌溉面积1000亩，配套渠系建筑物共59座，其中：节制分水闸43座，农桥8座，入户桥9座。
使用年限：15年
建设地点：乌恰镇（2）村</t>
  </si>
  <si>
    <t>通过渠道防渗改造有效提高灌溉保证率,提高了水资源的利用率，改善灌区灌溉用水条件。
带动就业、提供。本地20就业，其中普通工作岗位大约90%（具体工资标准待后期核实后确定，但不低于50/天）。</t>
  </si>
  <si>
    <t>英吉沙县温室大棚反季节蔬菜栽培项目</t>
  </si>
  <si>
    <t>总投资343.415万；规模：200座
建设内容：一是60座温室大棚种植无土栽培蔬菜计划投入72.375万，其中：25座温室大棚采购基质21.875万；采购种子、农药、肥料等50.5万；二是140座温室大棚种植反季节西红柿，计划投入271.04万。主要是：种子、农药、肥料、蓄排水析、黑塑料膜、无纺布、隔离布、水泵、喷雾器等。
使用年限：10年
建设地点：英吉沙县龙甫乡艾日克拉村</t>
  </si>
  <si>
    <t xml:space="preserve">有效改良温室大棚种植模式，采用砂培种植方式，实现资源有效利用，引导和促进提高种植和管理水平，提高温室大棚生产效益，促进农业增效。解决就业解决合作社120名就业员基本收入，并逐步提高收益。
</t>
  </si>
  <si>
    <t>英吉沙县吨袋加工车间项目</t>
  </si>
  <si>
    <t>就业增收</t>
  </si>
  <si>
    <t>项目总投资：2650万；规模：1座
建设内容：“企业+合作联社+合作社+建档立卡户”模式，建设年产100万条吨袋项目
建设地点：色提力乡9村。</t>
  </si>
  <si>
    <t xml:space="preserve">项目年均总收益159万用于巩固拓展脱贫攻坚成果，由村集体按年收益的70%给建档立卡户增加收入，受益户数30户50（产权归属村集体的由村级进行收益分配）。提供50个，解决50个建档立卡户的就业。                         </t>
  </si>
  <si>
    <t>地区工信局</t>
  </si>
  <si>
    <t>英吉沙县克孜勒乡小微产业园就业设备购置</t>
  </si>
  <si>
    <t>总投资：600万；规模：327台
建设内容：采购电脑裁床5台，电脑同步机100台、电脑曲折缝10台，链条机200台、拉布机2台、打结机10台等相关附属配件（以项目采购清单为准）
建设地点：克孜勒乡17村</t>
  </si>
  <si>
    <t>项目年均总收益36万用于巩固拓展脱贫攻坚成果，按年收益的70%给建档立卡户增加收入。                                                     
项目实施直接带动200余间接150就业。</t>
  </si>
  <si>
    <t>英吉沙县农村道路日常养护补助资金项目</t>
  </si>
  <si>
    <t>总投资：1203.6万、规模：1003
建设内容：计划投入资金1203.6万，安排就业1003，1-12月每每月补助1000。
建设地点：英吉沙县14乡镇。</t>
  </si>
  <si>
    <t>项目实施后提供1003个，解决1003个农户的就业。</t>
  </si>
  <si>
    <t>地区交通局</t>
  </si>
  <si>
    <t>英吉沙县电采暖（煤改电）项目</t>
  </si>
  <si>
    <t>住房提升</t>
  </si>
  <si>
    <t>总投资：558.63万；规模：6207户
建设内容：为10个乡镇6207户安装电采暖。每户平均3600，其中每户用脱贫攻坚资金补助900。共计558.63万。
建设地点：英吉沙县10个乡镇。</t>
  </si>
  <si>
    <t>每年减少建档立卡户购买煤炭用于取暖成本，提供20个临时。减少空气污染，更安全、清洁、方便。共涉及建档立卡户6207户。</t>
  </si>
  <si>
    <t>地区住建局</t>
  </si>
  <si>
    <t>英吉沙县试点集镇、试点村庄住房防雨保暖巩固提升改造项目</t>
  </si>
  <si>
    <t>总投资：5084万；规模：1.0168万户
建设内容：对13个乡镇39个试点集镇、试点村庄10168户开展住房防雨保暖巩固提升改造，用于巩固提升住房质量，改造农户住房防雨保暖设施，每户补贴5000。
建设地点：39个试点示范村。</t>
  </si>
  <si>
    <t xml:space="preserve">项目实施提供680个临时，解决315个建档立卡户的临时就业。
</t>
  </si>
  <si>
    <t>英吉沙县雨露计划项目</t>
  </si>
  <si>
    <t>其他</t>
  </si>
  <si>
    <t>总投资：1440万；规模：4800名
建设内容：扶持英吉沙县户籍4800名农村建档立卡户家庭子女完成职业院校学习、每每年补助3000。
建设地点：英吉沙县14乡镇。</t>
  </si>
  <si>
    <t>通过扶持农村家庭子女，使他们初、高中毕业后接受中、高等职业教育的比例逐步提高，确保每个孩子有一项技能，新成长劳动力创业就业的能力得到提升，实现一长期就业的目标。为就业提供合格的劳动力。</t>
  </si>
  <si>
    <t>地区教育局</t>
  </si>
  <si>
    <t>英吉沙县小额信贷贴息项目</t>
  </si>
  <si>
    <t>项目总投资：635万
建设内容：为符合条件的小额贷款进行贴息。
建设地点：英吉沙县14乡镇。</t>
  </si>
  <si>
    <t>解决建档立卡户资金需求，建档立卡户利用贷款，从事生产经营性领域，提高收入，降低建档立卡户的生产经营负担。</t>
  </si>
  <si>
    <t>地区财政局</t>
  </si>
  <si>
    <t>英吉沙县农牧民学校建设项目</t>
  </si>
  <si>
    <t>总投资：30000万；规模：4所
建设内容：在克孜勒乡、萨罕镇、龙甫乡、乌恰镇新建农牧民学校共4所，每所占地面积70亩，每所校舍建筑面积1.5万平方米，每所容纳1000，配套附属基础设施及购置相关教学设备等。
使用年限：30年
建设地点：萨罕镇、克孜勒乡、龙甫乡、乌恰镇。</t>
  </si>
  <si>
    <t>已完工</t>
  </si>
  <si>
    <t>加强对农牧民开展农业实用技术培训和，提高修养、崇尚科学、移风易俗，使广大农牧民群众成为“有文化、懂技术、会经营”的新型农民。促进农业提质增效，帮助农牧民增产、增收。</t>
  </si>
  <si>
    <t>地区人社局</t>
  </si>
  <si>
    <t xml:space="preserve">英吉沙县艾古斯乡2021年易地搬迁产业发展后续扶持项目
</t>
  </si>
  <si>
    <t>易地扶贫搬迁后续扶持项目</t>
  </si>
  <si>
    <t>总投资：96.6168万；规模：25.5亩
2个村共25.5亩屋后土地平整，250米防渗渠维修及涵管、拱桥等配套设施
建设地点：艾古斯</t>
  </si>
  <si>
    <t>改善水利基础设施，提升水资源利用率，促进农业生产，改善生态环境，提高区域范围群众生活水平。</t>
  </si>
</sst>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_ "/>
    <numFmt numFmtId="177" formatCode="yyyy&quot;年&quot;m&quot;月&quot;d&quot;日&quot;;@"/>
    <numFmt numFmtId="178" formatCode="0.0%"/>
  </numFmts>
  <fonts count="42">
    <font>
      <sz val="11"/>
      <color theme="1"/>
      <name val="等线"/>
      <charset val="134"/>
      <scheme val="minor"/>
    </font>
    <font>
      <sz val="12"/>
      <color theme="1"/>
      <name val="等线"/>
      <charset val="134"/>
      <scheme val="minor"/>
    </font>
    <font>
      <sz val="12"/>
      <color theme="1"/>
      <name val="黑体"/>
      <charset val="134"/>
    </font>
    <font>
      <b/>
      <sz val="12"/>
      <color theme="1"/>
      <name val="等线"/>
      <charset val="134"/>
      <scheme val="minor"/>
    </font>
    <font>
      <sz val="11"/>
      <color theme="1"/>
      <name val="宋体"/>
      <charset val="134"/>
    </font>
    <font>
      <sz val="10"/>
      <color theme="1"/>
      <name val="宋体"/>
      <charset val="134"/>
    </font>
    <font>
      <sz val="9"/>
      <color theme="1"/>
      <name val="宋体"/>
      <charset val="134"/>
    </font>
    <font>
      <sz val="28"/>
      <name val="方正小标宋_GBK"/>
      <charset val="134"/>
    </font>
    <font>
      <sz val="12"/>
      <name val="宋体"/>
      <charset val="134"/>
    </font>
    <font>
      <sz val="12"/>
      <name val="黑体"/>
      <charset val="134"/>
    </font>
    <font>
      <b/>
      <sz val="12"/>
      <color theme="1"/>
      <name val="宋体"/>
      <charset val="134"/>
    </font>
    <font>
      <sz val="12"/>
      <color theme="1"/>
      <name val="宋体"/>
      <charset val="134"/>
    </font>
    <font>
      <b/>
      <sz val="11"/>
      <color theme="1"/>
      <name val="等线"/>
      <charset val="134"/>
      <scheme val="minor"/>
    </font>
    <font>
      <sz val="9"/>
      <name val="方正小标宋_GBK"/>
      <charset val="134"/>
    </font>
    <font>
      <sz val="11"/>
      <name val="宋体"/>
      <charset val="134"/>
    </font>
    <font>
      <sz val="9"/>
      <name val="宋体"/>
      <charset val="134"/>
    </font>
    <font>
      <b/>
      <sz val="9"/>
      <color theme="1"/>
      <name val="宋体"/>
      <charset val="134"/>
    </font>
    <font>
      <sz val="28"/>
      <color theme="1"/>
      <name val="方正小标宋简体"/>
      <charset val="134"/>
    </font>
    <font>
      <b/>
      <sz val="12"/>
      <color theme="1"/>
      <name val="黑体"/>
      <charset val="134"/>
    </font>
    <font>
      <sz val="12"/>
      <name val="等线"/>
      <charset val="134"/>
      <scheme val="minor"/>
    </font>
    <font>
      <i/>
      <sz val="11"/>
      <color rgb="FF7F7F7F"/>
      <name val="等线"/>
      <charset val="0"/>
      <scheme val="minor"/>
    </font>
    <font>
      <sz val="11"/>
      <color theme="0"/>
      <name val="等线"/>
      <charset val="0"/>
      <scheme val="minor"/>
    </font>
    <font>
      <sz val="11"/>
      <color rgb="FF006100"/>
      <name val="等线"/>
      <charset val="0"/>
      <scheme val="minor"/>
    </font>
    <font>
      <sz val="11"/>
      <color rgb="FF9C0006"/>
      <name val="等线"/>
      <charset val="0"/>
      <scheme val="minor"/>
    </font>
    <font>
      <sz val="11"/>
      <color theme="1"/>
      <name val="等线"/>
      <charset val="0"/>
      <scheme val="minor"/>
    </font>
    <font>
      <b/>
      <sz val="15"/>
      <color theme="3"/>
      <name val="等线"/>
      <charset val="134"/>
      <scheme val="minor"/>
    </font>
    <font>
      <b/>
      <sz val="11"/>
      <color rgb="FFFA7D00"/>
      <name val="等线"/>
      <charset val="0"/>
      <scheme val="minor"/>
    </font>
    <font>
      <sz val="11"/>
      <color rgb="FF3F3F76"/>
      <name val="等线"/>
      <charset val="0"/>
      <scheme val="minor"/>
    </font>
    <font>
      <sz val="11"/>
      <color rgb="FF9C6500"/>
      <name val="等线"/>
      <charset val="0"/>
      <scheme val="minor"/>
    </font>
    <font>
      <b/>
      <sz val="11"/>
      <color rgb="FFFFFFFF"/>
      <name val="等线"/>
      <charset val="0"/>
      <scheme val="minor"/>
    </font>
    <font>
      <b/>
      <sz val="11"/>
      <color rgb="FF3F3F3F"/>
      <name val="等线"/>
      <charset val="0"/>
      <scheme val="minor"/>
    </font>
    <font>
      <u/>
      <sz val="11"/>
      <color rgb="FF0000FF"/>
      <name val="等线"/>
      <charset val="0"/>
      <scheme val="minor"/>
    </font>
    <font>
      <u/>
      <sz val="11"/>
      <color rgb="FF800080"/>
      <name val="等线"/>
      <charset val="0"/>
      <scheme val="minor"/>
    </font>
    <font>
      <sz val="11"/>
      <color rgb="FFFA7D00"/>
      <name val="等线"/>
      <charset val="0"/>
      <scheme val="minor"/>
    </font>
    <font>
      <b/>
      <sz val="11"/>
      <color theme="1"/>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b/>
      <sz val="13"/>
      <color theme="3"/>
      <name val="等线"/>
      <charset val="134"/>
      <scheme val="minor"/>
    </font>
    <font>
      <sz val="11"/>
      <color indexed="8"/>
      <name val="宋体"/>
      <charset val="134"/>
    </font>
    <font>
      <sz val="9"/>
      <name val="宋体"/>
      <charset val="134"/>
    </font>
    <font>
      <b/>
      <sz val="9"/>
      <name val="宋体"/>
      <charset val="134"/>
    </font>
  </fonts>
  <fills count="34">
    <fill>
      <patternFill patternType="none"/>
    </fill>
    <fill>
      <patternFill patternType="gray125"/>
    </fill>
    <fill>
      <patternFill patternType="solid">
        <fgColor theme="0" tint="-0.15"/>
        <bgColor indexed="64"/>
      </patternFill>
    </fill>
    <fill>
      <patternFill patternType="solid">
        <fgColor theme="8" tint="0.399975585192419"/>
        <bgColor indexed="64"/>
      </patternFill>
    </fill>
    <fill>
      <patternFill patternType="solid">
        <fgColor theme="7"/>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4"/>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5"/>
        <bgColor indexed="64"/>
      </patternFill>
    </fill>
    <fill>
      <patternFill patternType="solid">
        <fgColor theme="8"/>
        <bgColor indexed="64"/>
      </patternFill>
    </fill>
    <fill>
      <patternFill patternType="solid">
        <fgColor theme="7" tint="0.799981688894314"/>
        <bgColor indexed="64"/>
      </patternFill>
    </fill>
    <fill>
      <patternFill patternType="solid">
        <fgColor theme="6"/>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2">
    <xf numFmtId="0" fontId="0" fillId="0" borderId="0"/>
    <xf numFmtId="42" fontId="0" fillId="0" borderId="0" applyFont="0" applyFill="0" applyBorder="0" applyAlignment="0" applyProtection="0">
      <alignment vertical="center"/>
    </xf>
    <xf numFmtId="0" fontId="24" fillId="20" borderId="0" applyNumberFormat="0" applyBorder="0" applyAlignment="0" applyProtection="0">
      <alignment vertical="center"/>
    </xf>
    <xf numFmtId="0" fontId="27" fillId="1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0" borderId="0" applyNumberFormat="0" applyBorder="0" applyAlignment="0" applyProtection="0">
      <alignment vertical="center"/>
    </xf>
    <xf numFmtId="0" fontId="23" fillId="7" borderId="0" applyNumberFormat="0" applyBorder="0" applyAlignment="0" applyProtection="0">
      <alignment vertical="center"/>
    </xf>
    <xf numFmtId="43" fontId="0" fillId="0" borderId="0" applyFont="0" applyFill="0" applyBorder="0" applyAlignment="0" applyProtection="0">
      <alignment vertical="center"/>
    </xf>
    <xf numFmtId="0" fontId="21" fillId="23" borderId="0" applyNumberFormat="0" applyBorder="0" applyAlignment="0" applyProtection="0">
      <alignment vertical="center"/>
    </xf>
    <xf numFmtId="0" fontId="31" fillId="0" borderId="0" applyNumberFormat="0" applyFill="0" applyBorder="0" applyAlignment="0" applyProtection="0">
      <alignment vertical="center"/>
    </xf>
    <xf numFmtId="0" fontId="8" fillId="0" borderId="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24" borderId="9" applyNumberFormat="0" applyFont="0" applyAlignment="0" applyProtection="0">
      <alignment vertical="center"/>
    </xf>
    <xf numFmtId="0" fontId="21" fillId="27"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5" fillId="0" borderId="5" applyNumberFormat="0" applyFill="0" applyAlignment="0" applyProtection="0">
      <alignment vertical="center"/>
    </xf>
    <xf numFmtId="0" fontId="38" fillId="0" borderId="5" applyNumberFormat="0" applyFill="0" applyAlignment="0" applyProtection="0">
      <alignment vertical="center"/>
    </xf>
    <xf numFmtId="0" fontId="21" fillId="6" borderId="0" applyNumberFormat="0" applyBorder="0" applyAlignment="0" applyProtection="0">
      <alignment vertical="center"/>
    </xf>
    <xf numFmtId="0" fontId="35" fillId="0" borderId="12" applyNumberFormat="0" applyFill="0" applyAlignment="0" applyProtection="0">
      <alignment vertical="center"/>
    </xf>
    <xf numFmtId="0" fontId="21" fillId="19" borderId="0" applyNumberFormat="0" applyBorder="0" applyAlignment="0" applyProtection="0">
      <alignment vertical="center"/>
    </xf>
    <xf numFmtId="0" fontId="30" fillId="14" borderId="8" applyNumberFormat="0" applyAlignment="0" applyProtection="0">
      <alignment vertical="center"/>
    </xf>
    <xf numFmtId="0" fontId="26" fillId="14" borderId="6" applyNumberFormat="0" applyAlignment="0" applyProtection="0">
      <alignment vertical="center"/>
    </xf>
    <xf numFmtId="0" fontId="29" fillId="22" borderId="7" applyNumberFormat="0" applyAlignment="0" applyProtection="0">
      <alignment vertical="center"/>
    </xf>
    <xf numFmtId="0" fontId="24" fillId="26" borderId="0" applyNumberFormat="0" applyBorder="0" applyAlignment="0" applyProtection="0">
      <alignment vertical="center"/>
    </xf>
    <xf numFmtId="0" fontId="21" fillId="29" borderId="0" applyNumberFormat="0" applyBorder="0" applyAlignment="0" applyProtection="0">
      <alignment vertical="center"/>
    </xf>
    <xf numFmtId="0" fontId="33" fillId="0" borderId="10" applyNumberFormat="0" applyFill="0" applyAlignment="0" applyProtection="0">
      <alignment vertical="center"/>
    </xf>
    <xf numFmtId="0" fontId="34" fillId="0" borderId="11" applyNumberFormat="0" applyFill="0" applyAlignment="0" applyProtection="0">
      <alignment vertical="center"/>
    </xf>
    <xf numFmtId="0" fontId="22" fillId="5" borderId="0" applyNumberFormat="0" applyBorder="0" applyAlignment="0" applyProtection="0">
      <alignment vertical="center"/>
    </xf>
    <xf numFmtId="0" fontId="28" fillId="18" borderId="0" applyNumberFormat="0" applyBorder="0" applyAlignment="0" applyProtection="0">
      <alignment vertical="center"/>
    </xf>
    <xf numFmtId="0" fontId="24" fillId="17" borderId="0" applyNumberFormat="0" applyBorder="0" applyAlignment="0" applyProtection="0">
      <alignment vertical="center"/>
    </xf>
    <xf numFmtId="0" fontId="21" fillId="16" borderId="0" applyNumberFormat="0" applyBorder="0" applyAlignment="0" applyProtection="0">
      <alignment vertical="center"/>
    </xf>
    <xf numFmtId="0" fontId="24" fillId="25" borderId="0" applyNumberFormat="0" applyBorder="0" applyAlignment="0" applyProtection="0">
      <alignment vertical="center"/>
    </xf>
    <xf numFmtId="0" fontId="24" fillId="21" borderId="0" applyNumberFormat="0" applyBorder="0" applyAlignment="0" applyProtection="0">
      <alignment vertical="center"/>
    </xf>
    <xf numFmtId="0" fontId="24" fillId="9" borderId="0" applyNumberFormat="0" applyBorder="0" applyAlignment="0" applyProtection="0">
      <alignment vertical="center"/>
    </xf>
    <xf numFmtId="0" fontId="24" fillId="13" borderId="0" applyNumberFormat="0" applyBorder="0" applyAlignment="0" applyProtection="0">
      <alignment vertical="center"/>
    </xf>
    <xf numFmtId="0" fontId="21" fillId="32" borderId="0" applyNumberFormat="0" applyBorder="0" applyAlignment="0" applyProtection="0">
      <alignment vertical="center"/>
    </xf>
    <xf numFmtId="0" fontId="21" fillId="4" borderId="0" applyNumberFormat="0" applyBorder="0" applyAlignment="0" applyProtection="0">
      <alignment vertical="center"/>
    </xf>
    <xf numFmtId="0" fontId="24" fillId="31" borderId="0" applyNumberFormat="0" applyBorder="0" applyAlignment="0" applyProtection="0">
      <alignment vertical="center"/>
    </xf>
    <xf numFmtId="0" fontId="24" fillId="12" borderId="0" applyNumberFormat="0" applyBorder="0" applyAlignment="0" applyProtection="0">
      <alignment vertical="center"/>
    </xf>
    <xf numFmtId="0" fontId="21" fillId="30" borderId="0" applyNumberFormat="0" applyBorder="0" applyAlignment="0" applyProtection="0">
      <alignment vertical="center"/>
    </xf>
    <xf numFmtId="0" fontId="24" fillId="11" borderId="0" applyNumberFormat="0" applyBorder="0" applyAlignment="0" applyProtection="0">
      <alignment vertical="center"/>
    </xf>
    <xf numFmtId="0" fontId="21" fillId="3" borderId="0" applyNumberFormat="0" applyBorder="0" applyAlignment="0" applyProtection="0">
      <alignment vertical="center"/>
    </xf>
    <xf numFmtId="0" fontId="21" fillId="28" borderId="0" applyNumberFormat="0" applyBorder="0" applyAlignment="0" applyProtection="0">
      <alignment vertical="center"/>
    </xf>
    <xf numFmtId="0" fontId="24" fillId="8" borderId="0" applyNumberFormat="0" applyBorder="0" applyAlignment="0" applyProtection="0">
      <alignment vertical="center"/>
    </xf>
    <xf numFmtId="0" fontId="0" fillId="0" borderId="0">
      <alignment vertical="center"/>
    </xf>
    <xf numFmtId="0" fontId="21" fillId="33" borderId="0" applyNumberFormat="0" applyBorder="0" applyAlignment="0" applyProtection="0">
      <alignment vertical="center"/>
    </xf>
    <xf numFmtId="0" fontId="39" fillId="0" borderId="0">
      <alignment vertical="center"/>
    </xf>
  </cellStyleXfs>
  <cellXfs count="97">
    <xf numFmtId="0" fontId="0" fillId="0" borderId="0" xfId="0"/>
    <xf numFmtId="0" fontId="0" fillId="0" borderId="0" xfId="0" applyNumberFormat="1" applyFont="1" applyFill="1" applyAlignment="1" applyProtection="1">
      <alignment horizontal="center" vertical="center" wrapText="1"/>
    </xf>
    <xf numFmtId="0" fontId="1" fillId="0" borderId="0" xfId="0" applyNumberFormat="1" applyFont="1" applyFill="1" applyAlignment="1" applyProtection="1">
      <alignment horizontal="center" vertical="center"/>
    </xf>
    <xf numFmtId="0" fontId="2" fillId="0" borderId="0" xfId="0" applyNumberFormat="1" applyFont="1" applyFill="1" applyBorder="1" applyAlignment="1" applyProtection="1">
      <alignment horizontal="center" vertical="center" wrapText="1"/>
    </xf>
    <xf numFmtId="0" fontId="2" fillId="0" borderId="0" xfId="0" applyNumberFormat="1" applyFont="1" applyFill="1" applyAlignment="1" applyProtection="1">
      <alignment horizontal="center" vertical="center" wrapText="1"/>
    </xf>
    <xf numFmtId="0" fontId="3" fillId="0" borderId="0" xfId="0" applyNumberFormat="1" applyFont="1" applyFill="1" applyAlignment="1" applyProtection="1">
      <alignment horizontal="center" vertical="center" wrapText="1"/>
    </xf>
    <xf numFmtId="0" fontId="1" fillId="0" borderId="0" xfId="0" applyNumberFormat="1" applyFont="1" applyFill="1" applyAlignment="1" applyProtection="1">
      <alignment horizontal="center" vertical="center" wrapText="1"/>
    </xf>
    <xf numFmtId="0" fontId="1" fillId="0" borderId="0" xfId="0" applyFont="1" applyFill="1" applyAlignment="1">
      <alignment vertical="center"/>
    </xf>
    <xf numFmtId="0" fontId="4" fillId="0" borderId="0" xfId="0" applyNumberFormat="1" applyFont="1" applyFill="1" applyAlignment="1" applyProtection="1">
      <alignment horizontal="center" vertical="center" wrapText="1"/>
    </xf>
    <xf numFmtId="0" fontId="5" fillId="0" borderId="0" xfId="0" applyNumberFormat="1" applyFont="1" applyFill="1" applyAlignment="1" applyProtection="1">
      <alignment horizontal="center" vertical="center" wrapText="1"/>
    </xf>
    <xf numFmtId="0" fontId="5" fillId="0" borderId="0" xfId="0" applyNumberFormat="1" applyFont="1" applyFill="1" applyAlignment="1" applyProtection="1">
      <alignment horizontal="left" vertical="center" wrapText="1"/>
    </xf>
    <xf numFmtId="10" fontId="5" fillId="0" borderId="0" xfId="0" applyNumberFormat="1" applyFont="1" applyFill="1" applyAlignment="1" applyProtection="1">
      <alignment horizontal="center" vertical="center" wrapText="1"/>
    </xf>
    <xf numFmtId="0" fontId="6" fillId="0" borderId="0" xfId="0" applyNumberFormat="1" applyFont="1" applyFill="1" applyAlignment="1" applyProtection="1">
      <alignment horizontal="center" vertical="center" wrapText="1"/>
    </xf>
    <xf numFmtId="0" fontId="4" fillId="0" borderId="0"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xf>
    <xf numFmtId="0" fontId="7" fillId="0" borderId="0" xfId="0" applyNumberFormat="1" applyFont="1" applyFill="1" applyAlignment="1" applyProtection="1">
      <alignment horizontal="center" vertical="center" wrapText="1"/>
    </xf>
    <xf numFmtId="0" fontId="7" fillId="0" borderId="0" xfId="0" applyNumberFormat="1" applyFont="1" applyFill="1" applyAlignment="1" applyProtection="1">
      <alignment horizontal="left" vertical="center" wrapText="1"/>
    </xf>
    <xf numFmtId="177" fontId="8" fillId="0" borderId="0" xfId="0" applyNumberFormat="1" applyFont="1" applyFill="1" applyBorder="1" applyAlignment="1" applyProtection="1">
      <alignment horizontal="left" vertical="center"/>
    </xf>
    <xf numFmtId="177" fontId="8"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lignment horizontal="center" vertical="center" wrapText="1"/>
    </xf>
    <xf numFmtId="0" fontId="10" fillId="2" borderId="1" xfId="0" applyNumberFormat="1" applyFont="1" applyFill="1" applyBorder="1" applyAlignment="1" applyProtection="1">
      <alignment horizontal="center" vertical="center" wrapText="1"/>
    </xf>
    <xf numFmtId="0" fontId="10" fillId="2" borderId="1" xfId="0" applyNumberFormat="1" applyFont="1" applyFill="1" applyBorder="1" applyAlignment="1" applyProtection="1">
      <alignment horizontal="left" vertical="center" wrapText="1"/>
    </xf>
    <xf numFmtId="176" fontId="10" fillId="2"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left" vertical="center" wrapText="1"/>
    </xf>
    <xf numFmtId="4" fontId="8" fillId="0" borderId="1" xfId="0" applyNumberFormat="1" applyFont="1" applyFill="1" applyBorder="1" applyAlignment="1">
      <alignment horizontal="center" vertical="center" wrapText="1"/>
    </xf>
    <xf numFmtId="0" fontId="0" fillId="0" borderId="1" xfId="0" applyFill="1" applyBorder="1" applyAlignment="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11"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left" vertical="center" wrapText="1"/>
    </xf>
    <xf numFmtId="10" fontId="8" fillId="0" borderId="0" xfId="0" applyNumberFormat="1" applyFont="1" applyFill="1" applyBorder="1" applyAlignment="1" applyProtection="1">
      <alignment horizontal="center" vertical="center"/>
    </xf>
    <xf numFmtId="0" fontId="9" fillId="0" borderId="1" xfId="0" applyNumberFormat="1" applyFont="1" applyFill="1" applyBorder="1" applyAlignment="1" applyProtection="1">
      <alignment horizontal="center" vertical="center" wrapText="1"/>
      <protection locked="0"/>
    </xf>
    <xf numFmtId="10" fontId="9" fillId="0" borderId="1" xfId="0" applyNumberFormat="1" applyFont="1" applyFill="1" applyBorder="1" applyAlignment="1" applyProtection="1">
      <alignment horizontal="center" vertical="center" wrapText="1"/>
      <protection locked="0"/>
    </xf>
    <xf numFmtId="10" fontId="12" fillId="0" borderId="2" xfId="0" applyNumberFormat="1" applyFont="1" applyFill="1" applyBorder="1" applyAlignment="1" applyProtection="1">
      <alignment horizontal="center" vertical="center" wrapText="1"/>
      <protection locked="0"/>
    </xf>
    <xf numFmtId="10" fontId="12" fillId="0" borderId="3" xfId="0" applyNumberFormat="1" applyFont="1" applyFill="1" applyBorder="1" applyAlignment="1" applyProtection="1">
      <alignment horizontal="center" vertical="center" wrapText="1"/>
      <protection locked="0"/>
    </xf>
    <xf numFmtId="10" fontId="10" fillId="2" borderId="1" xfId="0" applyNumberFormat="1" applyFont="1" applyFill="1" applyBorder="1" applyAlignment="1" applyProtection="1">
      <alignment horizontal="center" vertical="center" wrapText="1"/>
    </xf>
    <xf numFmtId="10" fontId="11"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protection locked="0"/>
    </xf>
    <xf numFmtId="0" fontId="0" fillId="0" borderId="0" xfId="0" applyFill="1" applyAlignment="1">
      <alignment vertical="center"/>
    </xf>
    <xf numFmtId="0" fontId="13" fillId="0" borderId="0" xfId="0" applyNumberFormat="1" applyFont="1" applyFill="1" applyAlignment="1" applyProtection="1">
      <alignment horizontal="center" vertical="center" wrapText="1"/>
    </xf>
    <xf numFmtId="0" fontId="14" fillId="0" borderId="0" xfId="0" applyNumberFormat="1" applyFont="1" applyFill="1" applyBorder="1" applyAlignment="1" applyProtection="1">
      <alignment horizontal="center" vertical="center" wrapText="1"/>
    </xf>
    <xf numFmtId="31" fontId="8" fillId="0" borderId="0" xfId="0" applyNumberFormat="1" applyFont="1" applyFill="1" applyBorder="1" applyAlignment="1" applyProtection="1">
      <alignment vertical="center"/>
    </xf>
    <xf numFmtId="31" fontId="15"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wrapText="1"/>
    </xf>
    <xf numFmtId="0" fontId="16" fillId="2" borderId="1"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left" vertical="center" wrapText="1"/>
    </xf>
    <xf numFmtId="0" fontId="8" fillId="0" borderId="1" xfId="0" applyFont="1" applyFill="1" applyBorder="1" applyAlignment="1">
      <alignment horizontal="center" vertical="center"/>
    </xf>
    <xf numFmtId="0" fontId="11" fillId="0" borderId="0" xfId="0" applyFont="1" applyFill="1" applyBorder="1" applyAlignment="1">
      <alignment vertical="center"/>
    </xf>
    <xf numFmtId="0" fontId="1" fillId="0" borderId="0" xfId="0" applyFont="1" applyFill="1" applyBorder="1" applyAlignment="1">
      <alignment vertical="center"/>
    </xf>
    <xf numFmtId="0" fontId="4"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0"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0" xfId="0" applyNumberFormat="1" applyFont="1" applyFill="1" applyAlignment="1">
      <alignment horizontal="center" vertical="center" wrapText="1"/>
    </xf>
    <xf numFmtId="0" fontId="8" fillId="0" borderId="0" xfId="0" applyNumberFormat="1" applyFont="1" applyFill="1" applyBorder="1" applyAlignment="1">
      <alignment horizontal="center" vertical="center"/>
    </xf>
    <xf numFmtId="10" fontId="0" fillId="0" borderId="0" xfId="0" applyNumberFormat="1"/>
    <xf numFmtId="9" fontId="0" fillId="0" borderId="0" xfId="0" applyNumberFormat="1"/>
    <xf numFmtId="10" fontId="17" fillId="0" borderId="0" xfId="0" applyNumberFormat="1" applyFont="1" applyFill="1" applyBorder="1" applyAlignment="1">
      <alignment horizontal="center" vertical="center" wrapText="1"/>
    </xf>
    <xf numFmtId="0" fontId="11" fillId="0" borderId="4" xfId="0" applyFont="1" applyFill="1" applyBorder="1" applyAlignment="1">
      <alignment horizontal="center" vertical="center"/>
    </xf>
    <xf numFmtId="0" fontId="18"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10" fontId="8"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0" fontId="17" fillId="0" borderId="0" xfId="0" applyNumberFormat="1" applyFont="1" applyFill="1" applyBorder="1" applyAlignment="1">
      <alignment horizontal="center" vertical="center" wrapText="1"/>
    </xf>
    <xf numFmtId="176" fontId="17"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xf>
    <xf numFmtId="10" fontId="1" fillId="0" borderId="0"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10" fontId="19" fillId="0" borderId="0" xfId="0" applyNumberFormat="1" applyFont="1" applyFill="1" applyBorder="1" applyAlignment="1">
      <alignment horizontal="center" vertical="center"/>
    </xf>
    <xf numFmtId="0" fontId="19" fillId="0" borderId="0" xfId="0" applyNumberFormat="1" applyFont="1" applyFill="1" applyBorder="1" applyAlignment="1">
      <alignment horizontal="center" vertical="center"/>
    </xf>
    <xf numFmtId="176" fontId="1" fillId="0" borderId="0" xfId="0" applyNumberFormat="1" applyFont="1" applyFill="1" applyBorder="1" applyAlignment="1">
      <alignment horizontal="center" vertical="center"/>
    </xf>
    <xf numFmtId="0" fontId="1" fillId="0" borderId="1" xfId="0" applyFont="1" applyFill="1" applyBorder="1" applyAlignment="1">
      <alignment horizontal="center" vertical="center"/>
    </xf>
    <xf numFmtId="10" fontId="11" fillId="0" borderId="1" xfId="0" applyNumberFormat="1" applyFont="1" applyFill="1" applyBorder="1" applyAlignment="1">
      <alignment horizontal="center" vertical="center"/>
    </xf>
    <xf numFmtId="178" fontId="17" fillId="0" borderId="0" xfId="0" applyNumberFormat="1" applyFont="1" applyFill="1" applyBorder="1" applyAlignment="1">
      <alignment horizontal="center" vertical="center" wrapText="1"/>
    </xf>
    <xf numFmtId="9" fontId="17" fillId="0" borderId="0" xfId="0" applyNumberFormat="1" applyFont="1" applyFill="1" applyBorder="1" applyAlignment="1">
      <alignment horizontal="center" vertical="center" wrapText="1"/>
    </xf>
    <xf numFmtId="9" fontId="1" fillId="0" borderId="0" xfId="0" applyNumberFormat="1" applyFont="1" applyFill="1" applyBorder="1" applyAlignment="1">
      <alignment horizontal="center" vertical="center"/>
    </xf>
    <xf numFmtId="9" fontId="11" fillId="0" borderId="1" xfId="0" applyNumberFormat="1" applyFont="1" applyFill="1" applyBorder="1" applyAlignment="1">
      <alignment horizontal="center" vertical="center" wrapText="1"/>
    </xf>
    <xf numFmtId="49" fontId="19"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常规 10 2" xfId="49"/>
    <cellStyle name="60% - 强调文字颜色 6" xfId="50" builtinId="52"/>
    <cellStyle name="常规_Sheet1_11_4" xfId="51"/>
  </cellStyles>
  <dxfs count="1">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A7"/>
  <sheetViews>
    <sheetView showZeros="0" zoomScale="70" zoomScaleNormal="70" workbookViewId="0">
      <pane xSplit="1" ySplit="6" topLeftCell="B7" activePane="bottomRight" state="frozen"/>
      <selection/>
      <selection pane="topRight"/>
      <selection pane="bottomLeft"/>
      <selection pane="bottomRight" activeCell="G7" sqref="G7"/>
    </sheetView>
  </sheetViews>
  <sheetFormatPr defaultColWidth="8.89166666666667" defaultRowHeight="14.25" outlineLevelRow="6"/>
  <cols>
    <col min="1" max="1" width="9.81666666666667" customWidth="1"/>
    <col min="2" max="3" width="4.625" customWidth="1"/>
    <col min="4" max="4" width="8.5" customWidth="1"/>
    <col min="5" max="5" width="4.625" customWidth="1"/>
    <col min="7" max="7" width="7.125" customWidth="1"/>
    <col min="8" max="8" width="8.20833333333333" customWidth="1"/>
    <col min="9" max="9" width="11.25" customWidth="1"/>
    <col min="10" max="10" width="11.425" customWidth="1"/>
    <col min="11" max="11" width="7.5" customWidth="1"/>
    <col min="12" max="12" width="11.6" customWidth="1"/>
    <col min="13" max="13" width="11.2416666666667" customWidth="1"/>
    <col min="14" max="14" width="7.5" customWidth="1"/>
    <col min="15" max="15" width="19.1083333333333" customWidth="1"/>
    <col min="16" max="16" width="9.64166666666667" customWidth="1"/>
    <col min="17" max="17" width="7.5" customWidth="1"/>
    <col min="18" max="18" width="6.375" customWidth="1"/>
    <col min="19" max="19" width="9.28333333333333" customWidth="1"/>
    <col min="20" max="20" width="7.5" customWidth="1"/>
    <col min="21" max="21" width="6.375" customWidth="1"/>
    <col min="22" max="22" width="9.1" customWidth="1"/>
    <col min="23" max="23" width="8.5" customWidth="1"/>
    <col min="24" max="24" width="4.625" customWidth="1"/>
    <col min="25" max="25" width="7.49166666666667" customWidth="1"/>
    <col min="26" max="26" width="8.5" style="67" customWidth="1"/>
    <col min="27" max="27" width="5.375" customWidth="1"/>
    <col min="28" max="28" width="8.025" customWidth="1"/>
    <col min="29" max="29" width="8.5" customWidth="1"/>
    <col min="30" max="30" width="4.625" customWidth="1"/>
    <col min="31" max="31" width="7.31666666666667" customWidth="1"/>
    <col min="32" max="32" width="7.5" style="67" customWidth="1"/>
    <col min="33" max="33" width="10.8916666666667" customWidth="1"/>
    <col min="34" max="34" width="10.7083333333333" customWidth="1"/>
    <col min="35" max="35" width="8.5" customWidth="1"/>
    <col min="36" max="37" width="6.375" customWidth="1"/>
    <col min="38" max="38" width="6.625" style="68" customWidth="1"/>
    <col min="39" max="39" width="8.74166666666667" customWidth="1"/>
    <col min="40" max="40" width="9.1" customWidth="1"/>
    <col min="41" max="41" width="8.5" customWidth="1"/>
    <col min="42" max="44" width="6.24166666666667" customWidth="1"/>
    <col min="45" max="46" width="12.625"/>
  </cols>
  <sheetData>
    <row r="1" s="63" customFormat="1" ht="72" customHeight="1" spans="1:44">
      <c r="A1" s="69" t="s">
        <v>0</v>
      </c>
      <c r="B1" s="69"/>
      <c r="C1" s="69"/>
      <c r="D1" s="69"/>
      <c r="E1" s="69"/>
      <c r="F1" s="69"/>
      <c r="G1" s="69"/>
      <c r="H1" s="69"/>
      <c r="I1" s="79"/>
      <c r="J1" s="79"/>
      <c r="K1" s="69"/>
      <c r="L1" s="79"/>
      <c r="M1" s="79"/>
      <c r="N1" s="80"/>
      <c r="O1" s="79"/>
      <c r="P1" s="79"/>
      <c r="Q1" s="69"/>
      <c r="R1" s="79"/>
      <c r="S1" s="79"/>
      <c r="T1" s="69"/>
      <c r="U1" s="79"/>
      <c r="V1" s="79"/>
      <c r="W1" s="69"/>
      <c r="X1" s="80"/>
      <c r="Y1" s="80"/>
      <c r="Z1" s="69"/>
      <c r="AA1" s="80"/>
      <c r="AB1" s="80"/>
      <c r="AC1" s="69"/>
      <c r="AD1" s="80"/>
      <c r="AE1" s="80"/>
      <c r="AF1" s="69"/>
      <c r="AG1" s="79"/>
      <c r="AH1" s="79"/>
      <c r="AI1" s="91"/>
      <c r="AJ1" s="80"/>
      <c r="AK1" s="80"/>
      <c r="AL1" s="92"/>
      <c r="AM1" s="79"/>
      <c r="AN1" s="79"/>
      <c r="AO1" s="91"/>
      <c r="AP1" s="80"/>
      <c r="AQ1" s="80"/>
      <c r="AR1" s="91"/>
    </row>
    <row r="2" s="64" customFormat="1" ht="32.25" customHeight="1" spans="1:44">
      <c r="A2" s="70" t="s">
        <v>1</v>
      </c>
      <c r="B2" s="70"/>
      <c r="C2" s="70"/>
      <c r="D2" s="70"/>
      <c r="E2" s="70"/>
      <c r="F2" s="70"/>
      <c r="G2" s="70"/>
      <c r="I2" s="81"/>
      <c r="J2" s="81"/>
      <c r="K2" s="82"/>
      <c r="L2" s="81"/>
      <c r="M2" s="81"/>
      <c r="N2" s="82"/>
      <c r="O2" s="81"/>
      <c r="P2" s="81"/>
      <c r="Q2" s="82"/>
      <c r="R2" s="81"/>
      <c r="S2" s="81"/>
      <c r="T2" s="86"/>
      <c r="U2" s="81"/>
      <c r="V2" s="87"/>
      <c r="W2" s="88"/>
      <c r="X2" s="88"/>
      <c r="Y2" s="87"/>
      <c r="Z2" s="86"/>
      <c r="AA2" s="87"/>
      <c r="AB2" s="81"/>
      <c r="AC2" s="82"/>
      <c r="AD2" s="81"/>
      <c r="AE2" s="81"/>
      <c r="AF2" s="82"/>
      <c r="AG2" s="81"/>
      <c r="AH2" s="81"/>
      <c r="AI2" s="82"/>
      <c r="AJ2" s="81"/>
      <c r="AK2" s="81"/>
      <c r="AL2" s="93"/>
      <c r="AM2" s="81"/>
      <c r="AN2" s="87"/>
      <c r="AO2" s="95"/>
      <c r="AP2" s="95"/>
      <c r="AQ2" s="95"/>
      <c r="AR2" s="95"/>
    </row>
    <row r="3" s="65" customFormat="1" ht="40" customHeight="1" spans="1:44">
      <c r="A3" s="71" t="s">
        <v>2</v>
      </c>
      <c r="B3" s="72" t="s">
        <v>3</v>
      </c>
      <c r="C3" s="72"/>
      <c r="D3" s="72"/>
      <c r="E3" s="72"/>
      <c r="F3" s="72"/>
      <c r="G3" s="72"/>
      <c r="H3" s="72"/>
      <c r="I3" s="72" t="s">
        <v>4</v>
      </c>
      <c r="J3" s="72"/>
      <c r="K3" s="74"/>
      <c r="L3" s="72"/>
      <c r="M3" s="72"/>
      <c r="N3" s="83"/>
      <c r="O3" s="72"/>
      <c r="P3" s="72"/>
      <c r="Q3" s="72"/>
      <c r="R3" s="72"/>
      <c r="S3" s="72"/>
      <c r="T3" s="72"/>
      <c r="U3" s="72"/>
      <c r="V3" s="72"/>
      <c r="W3" s="72"/>
      <c r="X3" s="83"/>
      <c r="Y3" s="83"/>
      <c r="Z3" s="74"/>
      <c r="AA3" s="83"/>
      <c r="AB3" s="83"/>
      <c r="AC3" s="72"/>
      <c r="AD3" s="83"/>
      <c r="AE3" s="83"/>
      <c r="AF3" s="74"/>
      <c r="AG3" s="72"/>
      <c r="AH3" s="72"/>
      <c r="AI3" s="72"/>
      <c r="AJ3" s="83"/>
      <c r="AK3" s="83"/>
      <c r="AL3" s="73"/>
      <c r="AM3" s="72"/>
      <c r="AN3" s="72"/>
      <c r="AO3" s="72"/>
      <c r="AP3" s="83"/>
      <c r="AQ3" s="83"/>
      <c r="AR3" s="72"/>
    </row>
    <row r="4" s="65" customFormat="1" ht="33.75" customHeight="1" spans="1:44">
      <c r="A4" s="71"/>
      <c r="B4" s="72"/>
      <c r="C4" s="72"/>
      <c r="D4" s="72"/>
      <c r="E4" s="72"/>
      <c r="F4" s="72"/>
      <c r="G4" s="72"/>
      <c r="H4" s="72"/>
      <c r="I4" s="72" t="s">
        <v>5</v>
      </c>
      <c r="J4" s="72"/>
      <c r="K4" s="74"/>
      <c r="L4" s="83" t="s">
        <v>6</v>
      </c>
      <c r="M4" s="83"/>
      <c r="N4" s="83"/>
      <c r="O4" s="83"/>
      <c r="P4" s="83"/>
      <c r="Q4" s="74"/>
      <c r="R4" s="83"/>
      <c r="S4" s="83"/>
      <c r="T4" s="74"/>
      <c r="U4" s="83"/>
      <c r="V4" s="83"/>
      <c r="W4" s="74"/>
      <c r="X4" s="83"/>
      <c r="Y4" s="83"/>
      <c r="Z4" s="74"/>
      <c r="AA4" s="83"/>
      <c r="AB4" s="83"/>
      <c r="AC4" s="74"/>
      <c r="AD4" s="83"/>
      <c r="AE4" s="83"/>
      <c r="AF4" s="74"/>
      <c r="AG4" s="83" t="s">
        <v>7</v>
      </c>
      <c r="AH4" s="83"/>
      <c r="AI4" s="72"/>
      <c r="AJ4" s="83" t="s">
        <v>8</v>
      </c>
      <c r="AK4" s="83"/>
      <c r="AL4" s="73"/>
      <c r="AM4" s="83" t="s">
        <v>9</v>
      </c>
      <c r="AN4" s="83"/>
      <c r="AO4" s="72"/>
      <c r="AP4" s="83" t="s">
        <v>10</v>
      </c>
      <c r="AQ4" s="83"/>
      <c r="AR4" s="72"/>
    </row>
    <row r="5" s="65" customFormat="1" ht="44" customHeight="1" spans="1:44">
      <c r="A5" s="71"/>
      <c r="B5" s="72"/>
      <c r="C5" s="72"/>
      <c r="D5" s="72"/>
      <c r="E5" s="72"/>
      <c r="F5" s="72"/>
      <c r="G5" s="72"/>
      <c r="H5" s="72"/>
      <c r="I5" s="72"/>
      <c r="J5" s="72"/>
      <c r="K5" s="74"/>
      <c r="L5" s="83" t="s">
        <v>11</v>
      </c>
      <c r="M5" s="83"/>
      <c r="N5" s="83"/>
      <c r="O5" s="83" t="s">
        <v>12</v>
      </c>
      <c r="P5" s="83"/>
      <c r="Q5" s="74"/>
      <c r="R5" s="83" t="s">
        <v>13</v>
      </c>
      <c r="S5" s="83"/>
      <c r="T5" s="74"/>
      <c r="U5" s="83" t="s">
        <v>14</v>
      </c>
      <c r="V5" s="83"/>
      <c r="W5" s="74"/>
      <c r="X5" s="72" t="s">
        <v>15</v>
      </c>
      <c r="Y5" s="72"/>
      <c r="Z5" s="74"/>
      <c r="AA5" s="72" t="s">
        <v>16</v>
      </c>
      <c r="AB5" s="72"/>
      <c r="AC5" s="72"/>
      <c r="AD5" s="72" t="s">
        <v>17</v>
      </c>
      <c r="AE5" s="72"/>
      <c r="AF5" s="74"/>
      <c r="AG5" s="83"/>
      <c r="AH5" s="83"/>
      <c r="AI5" s="72"/>
      <c r="AJ5" s="83"/>
      <c r="AK5" s="83"/>
      <c r="AL5" s="73"/>
      <c r="AM5" s="83"/>
      <c r="AN5" s="83"/>
      <c r="AO5" s="72"/>
      <c r="AP5" s="83"/>
      <c r="AQ5" s="83"/>
      <c r="AR5" s="72"/>
    </row>
    <row r="6" s="65" customFormat="1" ht="78.95" customHeight="1" spans="1:44">
      <c r="A6" s="71"/>
      <c r="B6" s="72" t="s">
        <v>18</v>
      </c>
      <c r="C6" s="72" t="s">
        <v>19</v>
      </c>
      <c r="D6" s="73" t="s">
        <v>20</v>
      </c>
      <c r="E6" s="72" t="s">
        <v>21</v>
      </c>
      <c r="F6" s="74" t="s">
        <v>22</v>
      </c>
      <c r="G6" s="72" t="s">
        <v>23</v>
      </c>
      <c r="H6" s="72" t="s">
        <v>24</v>
      </c>
      <c r="I6" s="72" t="s">
        <v>25</v>
      </c>
      <c r="J6" s="72" t="s">
        <v>26</v>
      </c>
      <c r="K6" s="74" t="s">
        <v>27</v>
      </c>
      <c r="L6" s="72" t="s">
        <v>25</v>
      </c>
      <c r="M6" s="72" t="s">
        <v>26</v>
      </c>
      <c r="N6" s="74" t="s">
        <v>27</v>
      </c>
      <c r="O6" s="72" t="s">
        <v>25</v>
      </c>
      <c r="P6" s="72" t="s">
        <v>26</v>
      </c>
      <c r="Q6" s="74" t="s">
        <v>27</v>
      </c>
      <c r="R6" s="72" t="s">
        <v>25</v>
      </c>
      <c r="S6" s="72" t="s">
        <v>26</v>
      </c>
      <c r="T6" s="74" t="s">
        <v>27</v>
      </c>
      <c r="U6" s="72" t="s">
        <v>25</v>
      </c>
      <c r="V6" s="72" t="s">
        <v>26</v>
      </c>
      <c r="W6" s="74" t="s">
        <v>27</v>
      </c>
      <c r="X6" s="72" t="s">
        <v>25</v>
      </c>
      <c r="Y6" s="72" t="s">
        <v>26</v>
      </c>
      <c r="Z6" s="74" t="s">
        <v>27</v>
      </c>
      <c r="AA6" s="72" t="s">
        <v>25</v>
      </c>
      <c r="AB6" s="72" t="s">
        <v>26</v>
      </c>
      <c r="AC6" s="74" t="s">
        <v>27</v>
      </c>
      <c r="AD6" s="72" t="s">
        <v>25</v>
      </c>
      <c r="AE6" s="72" t="s">
        <v>26</v>
      </c>
      <c r="AF6" s="74" t="s">
        <v>27</v>
      </c>
      <c r="AG6" s="72" t="s">
        <v>25</v>
      </c>
      <c r="AH6" s="72" t="s">
        <v>26</v>
      </c>
      <c r="AI6" s="74" t="s">
        <v>28</v>
      </c>
      <c r="AJ6" s="72" t="s">
        <v>25</v>
      </c>
      <c r="AK6" s="72" t="s">
        <v>26</v>
      </c>
      <c r="AL6" s="73" t="s">
        <v>27</v>
      </c>
      <c r="AM6" s="72" t="s">
        <v>25</v>
      </c>
      <c r="AN6" s="72" t="s">
        <v>26</v>
      </c>
      <c r="AO6" s="74" t="s">
        <v>27</v>
      </c>
      <c r="AP6" s="72" t="s">
        <v>25</v>
      </c>
      <c r="AQ6" s="72" t="s">
        <v>26</v>
      </c>
      <c r="AR6" s="74" t="s">
        <v>27</v>
      </c>
    </row>
    <row r="7" s="66" customFormat="1" ht="60" customHeight="1" spans="1:235">
      <c r="A7" s="75" t="s">
        <v>29</v>
      </c>
      <c r="B7" s="76">
        <v>47</v>
      </c>
      <c r="C7" s="76">
        <v>47</v>
      </c>
      <c r="D7" s="77">
        <f>C7/B7</f>
        <v>1</v>
      </c>
      <c r="E7" s="76">
        <v>46</v>
      </c>
      <c r="F7" s="78">
        <f>E7/B7</f>
        <v>0.978723404255319</v>
      </c>
      <c r="G7" s="76">
        <v>45</v>
      </c>
      <c r="H7" s="77">
        <f>G7/B7</f>
        <v>0.957446808510638</v>
      </c>
      <c r="I7" s="84">
        <f>L7+AG7+AJ7+AM7+AP7</f>
        <v>74649.32043</v>
      </c>
      <c r="J7" s="84">
        <f>M7+AH7+AK7+AN7+AQ7</f>
        <v>71975.289427</v>
      </c>
      <c r="K7" s="78">
        <f>J7/I7</f>
        <v>0.964178762946576</v>
      </c>
      <c r="L7" s="84">
        <f>O7+R7+U7+X7+AA7+AD7</f>
        <v>60999.2168</v>
      </c>
      <c r="M7" s="84">
        <f>P7+S7+V7+Y7+AB7+AE7</f>
        <v>58382.982742</v>
      </c>
      <c r="N7" s="78">
        <f>M7/L7</f>
        <v>0.957110366407196</v>
      </c>
      <c r="O7" s="84">
        <v>55028.2168</v>
      </c>
      <c r="P7" s="85">
        <v>52411.982742</v>
      </c>
      <c r="Q7" s="78">
        <f>P7/O7</f>
        <v>0.952456499408136</v>
      </c>
      <c r="R7" s="76">
        <v>2855</v>
      </c>
      <c r="S7" s="89">
        <v>2855</v>
      </c>
      <c r="T7" s="78">
        <f>S7/R7</f>
        <v>1</v>
      </c>
      <c r="U7" s="76">
        <v>2698</v>
      </c>
      <c r="V7" s="84">
        <v>2698</v>
      </c>
      <c r="W7" s="78">
        <f>V7/U7</f>
        <v>1</v>
      </c>
      <c r="X7" s="76"/>
      <c r="Y7" s="76"/>
      <c r="Z7" s="90"/>
      <c r="AA7" s="76">
        <v>418</v>
      </c>
      <c r="AB7" s="84">
        <v>418</v>
      </c>
      <c r="AC7" s="78">
        <f>AB7/AA7</f>
        <v>1</v>
      </c>
      <c r="AD7" s="76"/>
      <c r="AE7" s="76"/>
      <c r="AF7" s="90"/>
      <c r="AG7" s="84">
        <v>7570.10363</v>
      </c>
      <c r="AH7" s="84">
        <v>7512.306685</v>
      </c>
      <c r="AI7" s="78">
        <f>AH7/AG7</f>
        <v>0.992365105178884</v>
      </c>
      <c r="AJ7" s="76">
        <v>6000</v>
      </c>
      <c r="AK7" s="76">
        <v>6000</v>
      </c>
      <c r="AL7" s="94">
        <f>AK7/AJ7</f>
        <v>1</v>
      </c>
      <c r="AM7" s="76">
        <v>80</v>
      </c>
      <c r="AN7" s="76">
        <v>80</v>
      </c>
      <c r="AO7" s="78">
        <f>AN7/AM7</f>
        <v>1</v>
      </c>
      <c r="AP7" s="76">
        <v>0</v>
      </c>
      <c r="AQ7" s="76"/>
      <c r="AR7" s="7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c r="DT7" s="96"/>
      <c r="DU7" s="96"/>
      <c r="DV7" s="96"/>
      <c r="DW7" s="96"/>
      <c r="DX7" s="96"/>
      <c r="DY7" s="96"/>
      <c r="DZ7" s="96"/>
      <c r="EA7" s="96"/>
      <c r="EB7" s="96"/>
      <c r="EC7" s="96"/>
      <c r="ED7" s="96"/>
      <c r="EE7" s="96"/>
      <c r="EF7" s="96"/>
      <c r="EG7" s="96"/>
      <c r="EH7" s="96"/>
      <c r="EI7" s="96"/>
      <c r="EJ7" s="96"/>
      <c r="EK7" s="96"/>
      <c r="EL7" s="96"/>
      <c r="EM7" s="96"/>
      <c r="EN7" s="96"/>
      <c r="EO7" s="96"/>
      <c r="EP7" s="96"/>
      <c r="EQ7" s="96"/>
      <c r="ER7" s="96"/>
      <c r="ES7" s="96"/>
      <c r="ET7" s="96"/>
      <c r="EU7" s="96"/>
      <c r="EV7" s="96"/>
      <c r="EW7" s="96"/>
      <c r="EX7" s="96"/>
      <c r="EY7" s="96"/>
      <c r="EZ7" s="96"/>
      <c r="FA7" s="96"/>
      <c r="FB7" s="96"/>
      <c r="FC7" s="96"/>
      <c r="FD7" s="96"/>
      <c r="FE7" s="96"/>
      <c r="FF7" s="96"/>
      <c r="FG7" s="96"/>
      <c r="FH7" s="96"/>
      <c r="FI7" s="96"/>
      <c r="FJ7" s="96"/>
      <c r="FK7" s="96"/>
      <c r="FL7" s="96"/>
      <c r="FM7" s="96"/>
      <c r="FN7" s="96"/>
      <c r="FO7" s="96"/>
      <c r="FP7" s="96"/>
      <c r="FQ7" s="96"/>
      <c r="FR7" s="96"/>
      <c r="FS7" s="96"/>
      <c r="FT7" s="96"/>
      <c r="FU7" s="96"/>
      <c r="FV7" s="96"/>
      <c r="FW7" s="96"/>
      <c r="FX7" s="96"/>
      <c r="FY7" s="96"/>
      <c r="FZ7" s="96"/>
      <c r="GA7" s="96"/>
      <c r="GB7" s="96"/>
      <c r="GC7" s="96"/>
      <c r="GD7" s="96"/>
      <c r="GE7" s="96"/>
      <c r="GF7" s="96"/>
      <c r="GG7" s="96"/>
      <c r="GH7" s="96"/>
      <c r="GI7" s="96"/>
      <c r="GJ7" s="96"/>
      <c r="GK7" s="96"/>
      <c r="GL7" s="96"/>
      <c r="GM7" s="96"/>
      <c r="GN7" s="96"/>
      <c r="GO7" s="96"/>
      <c r="GP7" s="96"/>
      <c r="GQ7" s="96"/>
      <c r="GR7" s="96"/>
      <c r="GS7" s="96"/>
      <c r="GT7" s="96"/>
      <c r="GU7" s="96"/>
      <c r="GV7" s="96"/>
      <c r="GW7" s="96"/>
      <c r="GX7" s="96"/>
      <c r="GY7" s="96"/>
      <c r="GZ7" s="96"/>
      <c r="HA7" s="96"/>
      <c r="HB7" s="96"/>
      <c r="HC7" s="96"/>
      <c r="HD7" s="96"/>
      <c r="HE7" s="96"/>
      <c r="HF7" s="96"/>
      <c r="HG7" s="96"/>
      <c r="HH7" s="96"/>
      <c r="HI7" s="96"/>
      <c r="HJ7" s="96"/>
      <c r="HK7" s="96"/>
      <c r="HL7" s="96"/>
      <c r="HM7" s="96"/>
      <c r="HN7" s="96"/>
      <c r="HO7" s="96"/>
      <c r="HP7" s="96"/>
      <c r="HQ7" s="96"/>
      <c r="HR7" s="96"/>
      <c r="HS7" s="96"/>
      <c r="HT7" s="96"/>
      <c r="HU7" s="96"/>
      <c r="HV7" s="96"/>
      <c r="HW7" s="96"/>
      <c r="HX7" s="96"/>
      <c r="HY7" s="96"/>
      <c r="HZ7" s="96"/>
      <c r="IA7" s="96"/>
    </row>
  </sheetData>
  <mergeCells count="21">
    <mergeCell ref="A1:AR1"/>
    <mergeCell ref="A2:G2"/>
    <mergeCell ref="W2:X2"/>
    <mergeCell ref="Y2:Z2"/>
    <mergeCell ref="AN2:AR2"/>
    <mergeCell ref="I3:AR3"/>
    <mergeCell ref="L4:AF4"/>
    <mergeCell ref="L5:N5"/>
    <mergeCell ref="O5:Q5"/>
    <mergeCell ref="R5:T5"/>
    <mergeCell ref="U5:W5"/>
    <mergeCell ref="X5:Z5"/>
    <mergeCell ref="AA5:AC5"/>
    <mergeCell ref="AD5:AF5"/>
    <mergeCell ref="A3:A6"/>
    <mergeCell ref="B3:H5"/>
    <mergeCell ref="I4:K5"/>
    <mergeCell ref="AG4:AI5"/>
    <mergeCell ref="AJ4:AL5"/>
    <mergeCell ref="AM4:AO5"/>
    <mergeCell ref="AP4:AR5"/>
  </mergeCells>
  <conditionalFormatting sqref="AD7">
    <cfRule type="containsText" dxfId="0" priority="9" operator="between" text="5">
      <formula>NOT(ISERROR(SEARCH("5",AD7)))</formula>
    </cfRule>
  </conditionalFormatting>
  <conditionalFormatting sqref="AD4:AD5">
    <cfRule type="containsText" dxfId="0" priority="15" operator="between" text="5">
      <formula>NOT(ISERROR(SEARCH("5",AD4)))</formula>
    </cfRule>
  </conditionalFormatting>
  <conditionalFormatting sqref="AD1:AD3 AD6">
    <cfRule type="containsText" dxfId="0" priority="16" operator="between" text="5">
      <formula>NOT(ISERROR(SEARCH("5",AD1)))</formula>
    </cfRule>
  </conditionalFormatting>
  <pageMargins left="0.75" right="0.75" top="1" bottom="1" header="0.5" footer="0.5"/>
  <pageSetup paperSize="8" scale="5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51"/>
  <sheetViews>
    <sheetView tabSelected="1" view="pageBreakPreview" zoomScale="80" zoomScaleNormal="70" zoomScaleSheetLayoutView="80" topLeftCell="C1" workbookViewId="0">
      <pane ySplit="5" topLeftCell="A43" activePane="bottomLeft" state="frozen"/>
      <selection/>
      <selection pane="bottomLeft" activeCell="E6" sqref="E6:P51"/>
    </sheetView>
  </sheetViews>
  <sheetFormatPr defaultColWidth="9" defaultRowHeight="14.25"/>
  <cols>
    <col min="1" max="1" width="6.85" style="8" customWidth="1"/>
    <col min="2" max="2" width="11.25" style="8" customWidth="1"/>
    <col min="3" max="3" width="26.25" style="9" customWidth="1"/>
    <col min="4" max="4" width="6.25" style="9" customWidth="1"/>
    <col min="5" max="5" width="87.25" style="10" customWidth="1"/>
    <col min="6" max="6" width="12.5166666666667" style="9" customWidth="1"/>
    <col min="7" max="7" width="12.6666666666667" style="9" customWidth="1"/>
    <col min="8" max="8" width="18.9166666666667" style="9" customWidth="1"/>
    <col min="9" max="9" width="10.8833333333333" style="9" customWidth="1"/>
    <col min="10" max="10" width="6.41666666666667" style="9" customWidth="1"/>
    <col min="11" max="11" width="8.56666666666667" style="9" customWidth="1"/>
    <col min="12" max="12" width="10.5" style="9" customWidth="1"/>
    <col min="13" max="13" width="11.7833333333333" style="9" customWidth="1"/>
    <col min="14" max="15" width="10.575" style="11" customWidth="1"/>
    <col min="16" max="16" width="57.4916666666667" style="11" customWidth="1"/>
    <col min="17" max="17" width="12.8833333333333" style="8" customWidth="1"/>
    <col min="18" max="18" width="13.1333333333333" style="12" customWidth="1"/>
    <col min="19" max="19" width="9" style="13" customWidth="1"/>
    <col min="20" max="20" width="9" style="13"/>
    <col min="21" max="23" width="9" style="14"/>
    <col min="24" max="16384" width="9" style="1"/>
  </cols>
  <sheetData>
    <row r="1" s="1" customFormat="1" ht="40.5" customHeight="1" spans="1:23">
      <c r="A1" s="15" t="s">
        <v>30</v>
      </c>
      <c r="B1" s="15"/>
      <c r="C1" s="15"/>
      <c r="D1" s="15"/>
      <c r="E1" s="16"/>
      <c r="F1" s="15"/>
      <c r="G1" s="15"/>
      <c r="H1" s="15"/>
      <c r="I1" s="15"/>
      <c r="J1" s="15"/>
      <c r="K1" s="15"/>
      <c r="L1" s="15"/>
      <c r="M1" s="15"/>
      <c r="N1" s="15"/>
      <c r="O1" s="15"/>
      <c r="P1" s="15"/>
      <c r="Q1" s="15"/>
      <c r="R1" s="47"/>
      <c r="S1" s="48"/>
      <c r="T1" s="13"/>
      <c r="U1" s="14"/>
      <c r="V1" s="14"/>
      <c r="W1" s="14"/>
    </row>
    <row r="2" s="2" customFormat="1" ht="20.1" customHeight="1" spans="1:23">
      <c r="A2" s="17" t="str">
        <f>表一!A2</f>
        <v>填报时间：2021年12月25日</v>
      </c>
      <c r="B2" s="18"/>
      <c r="C2" s="18"/>
      <c r="D2" s="18"/>
      <c r="E2" s="19"/>
      <c r="F2" s="20"/>
      <c r="G2" s="21"/>
      <c r="H2" s="20"/>
      <c r="I2" s="20"/>
      <c r="J2" s="20"/>
      <c r="K2" s="20"/>
      <c r="L2" s="20"/>
      <c r="M2" s="20"/>
      <c r="N2" s="38"/>
      <c r="O2" s="38"/>
      <c r="P2" s="38"/>
      <c r="Q2" s="49"/>
      <c r="R2" s="50"/>
      <c r="S2" s="20"/>
      <c r="T2" s="51"/>
      <c r="U2" s="52"/>
      <c r="V2" s="52"/>
      <c r="W2" s="52"/>
    </row>
    <row r="3" s="3" customFormat="1" ht="26.1" customHeight="1" spans="1:19">
      <c r="A3" s="22" t="s">
        <v>31</v>
      </c>
      <c r="B3" s="22" t="s">
        <v>2</v>
      </c>
      <c r="C3" s="22" t="s">
        <v>32</v>
      </c>
      <c r="D3" s="22" t="s">
        <v>33</v>
      </c>
      <c r="E3" s="22" t="s">
        <v>34</v>
      </c>
      <c r="F3" s="22" t="s">
        <v>35</v>
      </c>
      <c r="G3" s="22" t="s">
        <v>36</v>
      </c>
      <c r="H3" s="22"/>
      <c r="I3" s="22"/>
      <c r="J3" s="22"/>
      <c r="K3" s="22"/>
      <c r="L3" s="22"/>
      <c r="M3" s="39" t="s">
        <v>37</v>
      </c>
      <c r="N3" s="40" t="s">
        <v>38</v>
      </c>
      <c r="O3" s="41" t="s">
        <v>39</v>
      </c>
      <c r="P3" s="41" t="s">
        <v>40</v>
      </c>
      <c r="Q3" s="22" t="s">
        <v>41</v>
      </c>
      <c r="R3" s="22" t="s">
        <v>42</v>
      </c>
      <c r="S3" s="53"/>
    </row>
    <row r="4" s="4" customFormat="1" ht="69.95" customHeight="1" spans="1:23">
      <c r="A4" s="22"/>
      <c r="B4" s="22"/>
      <c r="C4" s="22"/>
      <c r="D4" s="22"/>
      <c r="E4" s="22"/>
      <c r="F4" s="22"/>
      <c r="G4" s="22" t="s">
        <v>43</v>
      </c>
      <c r="H4" s="23" t="s">
        <v>44</v>
      </c>
      <c r="I4" s="23" t="s">
        <v>45</v>
      </c>
      <c r="J4" s="23" t="s">
        <v>46</v>
      </c>
      <c r="K4" s="23" t="s">
        <v>47</v>
      </c>
      <c r="L4" s="23" t="s">
        <v>10</v>
      </c>
      <c r="M4" s="39"/>
      <c r="N4" s="40"/>
      <c r="O4" s="42"/>
      <c r="P4" s="42"/>
      <c r="Q4" s="22"/>
      <c r="R4" s="22"/>
      <c r="S4" s="53"/>
      <c r="T4" s="3"/>
      <c r="U4" s="3"/>
      <c r="V4" s="3"/>
      <c r="W4" s="3"/>
    </row>
    <row r="5" s="5" customFormat="1" ht="25" customHeight="1" spans="1:24">
      <c r="A5" s="24" t="s">
        <v>48</v>
      </c>
      <c r="B5" s="24" t="s">
        <v>29</v>
      </c>
      <c r="C5" s="24"/>
      <c r="D5" s="24">
        <v>46</v>
      </c>
      <c r="E5" s="25"/>
      <c r="F5" s="26">
        <f>SUM(F6:F50)</f>
        <v>92601.615</v>
      </c>
      <c r="G5" s="26">
        <f>SUM(G6:G51)</f>
        <v>73586.32043</v>
      </c>
      <c r="H5" s="26">
        <f>SUM(H6:H51)</f>
        <v>59936.2168</v>
      </c>
      <c r="I5" s="26">
        <f>SUM(I6:I50)</f>
        <v>7570.10363</v>
      </c>
      <c r="J5" s="24">
        <f>SUM(J6:J50)</f>
        <v>6000</v>
      </c>
      <c r="K5" s="26">
        <f>SUM(K6:K50)</f>
        <v>80</v>
      </c>
      <c r="L5" s="24">
        <f>SUM(L6:L50)</f>
        <v>0</v>
      </c>
      <c r="M5" s="24">
        <f>SUM(M6:M51)</f>
        <v>71975.289427</v>
      </c>
      <c r="N5" s="43">
        <f t="shared" ref="N5:N13" si="0">M5/G5</f>
        <v>0.97810692267821</v>
      </c>
      <c r="O5" s="43"/>
      <c r="P5" s="43"/>
      <c r="Q5" s="24"/>
      <c r="R5" s="54"/>
      <c r="S5" s="55"/>
      <c r="T5" s="55"/>
      <c r="U5" s="56"/>
      <c r="V5" s="56"/>
      <c r="W5" s="56"/>
      <c r="X5" s="6"/>
    </row>
    <row r="6" s="6" customFormat="1" ht="68" customHeight="1" spans="1:23">
      <c r="A6" s="27">
        <v>1</v>
      </c>
      <c r="B6" s="27" t="s">
        <v>29</v>
      </c>
      <c r="C6" s="27" t="s">
        <v>49</v>
      </c>
      <c r="D6" s="28" t="s">
        <v>50</v>
      </c>
      <c r="E6" s="29" t="s">
        <v>51</v>
      </c>
      <c r="F6" s="27">
        <v>1000</v>
      </c>
      <c r="G6" s="27">
        <v>914.423225</v>
      </c>
      <c r="H6" s="30">
        <v>914.423225</v>
      </c>
      <c r="I6" s="27"/>
      <c r="J6" s="27"/>
      <c r="K6" s="27"/>
      <c r="L6" s="27"/>
      <c r="M6" s="30">
        <v>914.423225</v>
      </c>
      <c r="N6" s="44">
        <f t="shared" si="0"/>
        <v>1</v>
      </c>
      <c r="O6" s="44" t="s">
        <v>52</v>
      </c>
      <c r="P6" s="44" t="s">
        <v>53</v>
      </c>
      <c r="Q6" s="45" t="s">
        <v>54</v>
      </c>
      <c r="R6" s="57"/>
      <c r="S6" s="55"/>
      <c r="T6" s="55"/>
      <c r="U6" s="56"/>
      <c r="V6" s="56"/>
      <c r="W6" s="56"/>
    </row>
    <row r="7" s="6" customFormat="1" ht="68" customHeight="1" spans="1:23">
      <c r="A7" s="27">
        <v>2</v>
      </c>
      <c r="B7" s="27" t="s">
        <v>29</v>
      </c>
      <c r="C7" s="27" t="s">
        <v>55</v>
      </c>
      <c r="D7" s="28" t="s">
        <v>50</v>
      </c>
      <c r="E7" s="29" t="s">
        <v>56</v>
      </c>
      <c r="F7" s="27">
        <v>1000</v>
      </c>
      <c r="G7" s="27">
        <v>893.417128</v>
      </c>
      <c r="H7" s="30">
        <v>893.417128</v>
      </c>
      <c r="I7" s="27"/>
      <c r="J7" s="27"/>
      <c r="K7" s="27"/>
      <c r="L7" s="27"/>
      <c r="M7" s="30">
        <v>893.417128</v>
      </c>
      <c r="N7" s="44">
        <f t="shared" si="0"/>
        <v>1</v>
      </c>
      <c r="O7" s="44" t="s">
        <v>52</v>
      </c>
      <c r="P7" s="44" t="s">
        <v>57</v>
      </c>
      <c r="Q7" s="45" t="s">
        <v>54</v>
      </c>
      <c r="R7" s="57"/>
      <c r="S7" s="55"/>
      <c r="T7" s="55"/>
      <c r="U7" s="56"/>
      <c r="V7" s="56"/>
      <c r="W7" s="56"/>
    </row>
    <row r="8" s="6" customFormat="1" ht="66" customHeight="1" spans="1:23">
      <c r="A8" s="27">
        <v>3</v>
      </c>
      <c r="B8" s="27" t="s">
        <v>29</v>
      </c>
      <c r="C8" s="27" t="s">
        <v>58</v>
      </c>
      <c r="D8" s="28" t="s">
        <v>50</v>
      </c>
      <c r="E8" s="29" t="s">
        <v>59</v>
      </c>
      <c r="F8" s="27">
        <v>675</v>
      </c>
      <c r="G8" s="27">
        <v>591.361164</v>
      </c>
      <c r="H8" s="31">
        <v>591.361164</v>
      </c>
      <c r="I8" s="27"/>
      <c r="J8" s="27"/>
      <c r="K8" s="27"/>
      <c r="L8" s="27"/>
      <c r="M8" s="45">
        <v>591.361164</v>
      </c>
      <c r="N8" s="44">
        <f t="shared" si="0"/>
        <v>1</v>
      </c>
      <c r="O8" s="44" t="s">
        <v>52</v>
      </c>
      <c r="P8" s="44" t="s">
        <v>60</v>
      </c>
      <c r="Q8" s="45" t="s">
        <v>54</v>
      </c>
      <c r="R8" s="57"/>
      <c r="S8" s="55"/>
      <c r="T8" s="55"/>
      <c r="U8" s="56"/>
      <c r="V8" s="56"/>
      <c r="W8" s="56"/>
    </row>
    <row r="9" s="6" customFormat="1" ht="72" customHeight="1" spans="1:23">
      <c r="A9" s="27">
        <v>4</v>
      </c>
      <c r="B9" s="27" t="s">
        <v>29</v>
      </c>
      <c r="C9" s="27" t="s">
        <v>61</v>
      </c>
      <c r="D9" s="28" t="s">
        <v>50</v>
      </c>
      <c r="E9" s="29" t="s">
        <v>62</v>
      </c>
      <c r="F9" s="27">
        <v>10400</v>
      </c>
      <c r="G9" s="27">
        <f>H9+I9+J9+K9+L9</f>
        <v>8144.359171</v>
      </c>
      <c r="H9" s="27">
        <v>8064.359171</v>
      </c>
      <c r="I9" s="27"/>
      <c r="J9" s="27"/>
      <c r="K9" s="27">
        <v>80</v>
      </c>
      <c r="L9" s="27"/>
      <c r="M9" s="45">
        <v>8144.359171</v>
      </c>
      <c r="N9" s="44">
        <f t="shared" si="0"/>
        <v>1</v>
      </c>
      <c r="O9" s="44" t="s">
        <v>52</v>
      </c>
      <c r="P9" s="44" t="s">
        <v>63</v>
      </c>
      <c r="Q9" s="45" t="s">
        <v>54</v>
      </c>
      <c r="R9" s="57"/>
      <c r="S9" s="55"/>
      <c r="T9" s="55"/>
      <c r="U9" s="56"/>
      <c r="V9" s="56"/>
      <c r="W9" s="56"/>
    </row>
    <row r="10" s="6" customFormat="1" ht="82" customHeight="1" spans="1:23">
      <c r="A10" s="27">
        <v>5</v>
      </c>
      <c r="B10" s="27" t="s">
        <v>29</v>
      </c>
      <c r="C10" s="27" t="s">
        <v>64</v>
      </c>
      <c r="D10" s="28" t="s">
        <v>50</v>
      </c>
      <c r="E10" s="29" t="s">
        <v>65</v>
      </c>
      <c r="F10" s="27">
        <v>17210</v>
      </c>
      <c r="G10" s="27">
        <v>10416.296059</v>
      </c>
      <c r="H10" s="27">
        <v>10416.296059</v>
      </c>
      <c r="I10" s="27"/>
      <c r="J10" s="27"/>
      <c r="K10" s="27"/>
      <c r="L10" s="27"/>
      <c r="M10" s="45">
        <v>10416.296059</v>
      </c>
      <c r="N10" s="44">
        <f t="shared" si="0"/>
        <v>1</v>
      </c>
      <c r="O10" s="44" t="s">
        <v>52</v>
      </c>
      <c r="P10" s="44" t="s">
        <v>66</v>
      </c>
      <c r="Q10" s="45" t="s">
        <v>54</v>
      </c>
      <c r="R10" s="57"/>
      <c r="S10" s="55"/>
      <c r="T10" s="55"/>
      <c r="U10" s="56"/>
      <c r="V10" s="56"/>
      <c r="W10" s="56"/>
    </row>
    <row r="11" s="6" customFormat="1" ht="62" customHeight="1" spans="1:23">
      <c r="A11" s="27">
        <v>6</v>
      </c>
      <c r="B11" s="27" t="s">
        <v>29</v>
      </c>
      <c r="C11" s="27" t="s">
        <v>67</v>
      </c>
      <c r="D11" s="28" t="s">
        <v>50</v>
      </c>
      <c r="E11" s="29" t="s">
        <v>68</v>
      </c>
      <c r="F11" s="27">
        <v>198.75</v>
      </c>
      <c r="G11" s="27">
        <v>198.75</v>
      </c>
      <c r="H11" s="27">
        <v>198.75</v>
      </c>
      <c r="I11" s="27"/>
      <c r="J11" s="27"/>
      <c r="K11" s="27"/>
      <c r="L11" s="27"/>
      <c r="M11" s="45">
        <v>198.75</v>
      </c>
      <c r="N11" s="44">
        <f t="shared" si="0"/>
        <v>1</v>
      </c>
      <c r="O11" s="44" t="s">
        <v>52</v>
      </c>
      <c r="P11" s="44" t="s">
        <v>69</v>
      </c>
      <c r="Q11" s="45" t="s">
        <v>54</v>
      </c>
      <c r="R11" s="57"/>
      <c r="S11" s="55"/>
      <c r="T11" s="55"/>
      <c r="U11" s="56"/>
      <c r="V11" s="56"/>
      <c r="W11" s="56"/>
    </row>
    <row r="12" s="6" customFormat="1" ht="71" customHeight="1" spans="1:23">
      <c r="A12" s="27">
        <v>7</v>
      </c>
      <c r="B12" s="27" t="s">
        <v>29</v>
      </c>
      <c r="C12" s="27" t="s">
        <v>70</v>
      </c>
      <c r="D12" s="28" t="s">
        <v>50</v>
      </c>
      <c r="E12" s="29" t="s">
        <v>71</v>
      </c>
      <c r="F12" s="27">
        <v>789</v>
      </c>
      <c r="G12" s="27">
        <f t="shared" ref="G7:G52" si="1">H12+I12+J12+K12+L12</f>
        <v>789</v>
      </c>
      <c r="H12" s="27"/>
      <c r="I12" s="27">
        <v>789</v>
      </c>
      <c r="J12" s="27"/>
      <c r="K12" s="27"/>
      <c r="L12" s="27"/>
      <c r="M12" s="45">
        <v>732.375</v>
      </c>
      <c r="N12" s="44">
        <f t="shared" si="0"/>
        <v>0.928231939163498</v>
      </c>
      <c r="O12" s="44" t="s">
        <v>52</v>
      </c>
      <c r="P12" s="44" t="s">
        <v>72</v>
      </c>
      <c r="Q12" s="45" t="s">
        <v>54</v>
      </c>
      <c r="R12" s="57"/>
      <c r="S12" s="55"/>
      <c r="T12" s="55"/>
      <c r="U12" s="56"/>
      <c r="V12" s="56"/>
      <c r="W12" s="56"/>
    </row>
    <row r="13" s="6" customFormat="1" ht="71.25" spans="1:23">
      <c r="A13" s="27">
        <v>8</v>
      </c>
      <c r="B13" s="27" t="s">
        <v>29</v>
      </c>
      <c r="C13" s="27" t="s">
        <v>73</v>
      </c>
      <c r="D13" s="28" t="s">
        <v>74</v>
      </c>
      <c r="E13" s="29" t="s">
        <v>75</v>
      </c>
      <c r="F13" s="27">
        <v>4600</v>
      </c>
      <c r="G13" s="27">
        <f t="shared" si="1"/>
        <v>4382.544545</v>
      </c>
      <c r="H13" s="27">
        <v>4261.824545</v>
      </c>
      <c r="I13" s="27">
        <v>120.72</v>
      </c>
      <c r="J13" s="27"/>
      <c r="K13" s="27"/>
      <c r="L13" s="27"/>
      <c r="M13" s="45">
        <v>4039.544545</v>
      </c>
      <c r="N13" s="44">
        <f t="shared" si="0"/>
        <v>0.921734965502786</v>
      </c>
      <c r="O13" s="44" t="s">
        <v>52</v>
      </c>
      <c r="P13" s="44" t="s">
        <v>76</v>
      </c>
      <c r="Q13" s="45" t="s">
        <v>54</v>
      </c>
      <c r="R13" s="57"/>
      <c r="S13" s="55"/>
      <c r="T13" s="55"/>
      <c r="U13" s="56"/>
      <c r="V13" s="56"/>
      <c r="W13" s="56"/>
    </row>
    <row r="14" s="6" customFormat="1" ht="77" customHeight="1" spans="1:23">
      <c r="A14" s="27">
        <v>9</v>
      </c>
      <c r="B14" s="27" t="s">
        <v>29</v>
      </c>
      <c r="C14" s="27" t="s">
        <v>77</v>
      </c>
      <c r="D14" s="28" t="s">
        <v>50</v>
      </c>
      <c r="E14" s="29" t="s">
        <v>78</v>
      </c>
      <c r="F14" s="27">
        <v>4700</v>
      </c>
      <c r="G14" s="27">
        <f t="shared" si="1"/>
        <v>3584.807229</v>
      </c>
      <c r="H14" s="27">
        <v>3534.243229</v>
      </c>
      <c r="I14" s="27">
        <v>50.564</v>
      </c>
      <c r="J14" s="27"/>
      <c r="K14" s="27"/>
      <c r="L14" s="27"/>
      <c r="M14" s="45">
        <v>3584.807229</v>
      </c>
      <c r="N14" s="44">
        <f t="shared" ref="N14:N52" si="2">M14/G14</f>
        <v>1</v>
      </c>
      <c r="O14" s="44" t="s">
        <v>52</v>
      </c>
      <c r="P14" s="44" t="s">
        <v>79</v>
      </c>
      <c r="Q14" s="45" t="s">
        <v>54</v>
      </c>
      <c r="R14" s="57"/>
      <c r="S14" s="55"/>
      <c r="T14" s="55"/>
      <c r="U14" s="56"/>
      <c r="V14" s="56"/>
      <c r="W14" s="56"/>
    </row>
    <row r="15" s="6" customFormat="1" ht="73" customHeight="1" spans="1:23">
      <c r="A15" s="27">
        <v>10</v>
      </c>
      <c r="B15" s="27" t="s">
        <v>29</v>
      </c>
      <c r="C15" s="27" t="s">
        <v>80</v>
      </c>
      <c r="D15" s="28" t="s">
        <v>50</v>
      </c>
      <c r="E15" s="29" t="s">
        <v>81</v>
      </c>
      <c r="F15" s="27">
        <v>700</v>
      </c>
      <c r="G15" s="27">
        <f t="shared" si="1"/>
        <v>509.87</v>
      </c>
      <c r="H15" s="27">
        <v>84.263</v>
      </c>
      <c r="I15" s="27">
        <v>425.607</v>
      </c>
      <c r="J15" s="27"/>
      <c r="K15" s="27"/>
      <c r="L15" s="27"/>
      <c r="M15" s="45">
        <v>509.87</v>
      </c>
      <c r="N15" s="44">
        <f t="shared" si="2"/>
        <v>1</v>
      </c>
      <c r="O15" s="44" t="s">
        <v>52</v>
      </c>
      <c r="P15" s="44" t="s">
        <v>82</v>
      </c>
      <c r="Q15" s="45" t="s">
        <v>54</v>
      </c>
      <c r="R15" s="57"/>
      <c r="S15" s="55"/>
      <c r="T15" s="55"/>
      <c r="U15" s="56"/>
      <c r="V15" s="56"/>
      <c r="W15" s="56"/>
    </row>
    <row r="16" s="6" customFormat="1" ht="57" spans="1:23">
      <c r="A16" s="27">
        <v>11</v>
      </c>
      <c r="B16" s="27" t="s">
        <v>29</v>
      </c>
      <c r="C16" s="27" t="s">
        <v>83</v>
      </c>
      <c r="D16" s="28" t="s">
        <v>50</v>
      </c>
      <c r="E16" s="29" t="s">
        <v>84</v>
      </c>
      <c r="F16" s="27">
        <v>1140</v>
      </c>
      <c r="G16" s="27">
        <f t="shared" si="1"/>
        <v>1140</v>
      </c>
      <c r="H16" s="27"/>
      <c r="I16" s="27">
        <v>1140</v>
      </c>
      <c r="J16" s="27"/>
      <c r="K16" s="27"/>
      <c r="L16" s="27"/>
      <c r="M16" s="45">
        <v>1140</v>
      </c>
      <c r="N16" s="44">
        <f t="shared" si="2"/>
        <v>1</v>
      </c>
      <c r="O16" s="44" t="s">
        <v>52</v>
      </c>
      <c r="P16" s="44" t="s">
        <v>85</v>
      </c>
      <c r="Q16" s="45" t="s">
        <v>54</v>
      </c>
      <c r="R16" s="57"/>
      <c r="S16" s="55"/>
      <c r="T16" s="55"/>
      <c r="U16" s="56"/>
      <c r="V16" s="56"/>
      <c r="W16" s="56"/>
    </row>
    <row r="17" s="6" customFormat="1" ht="57" spans="1:23">
      <c r="A17" s="27">
        <v>12</v>
      </c>
      <c r="B17" s="27" t="s">
        <v>29</v>
      </c>
      <c r="C17" s="27" t="s">
        <v>86</v>
      </c>
      <c r="D17" s="28" t="s">
        <v>50</v>
      </c>
      <c r="E17" s="29" t="s">
        <v>87</v>
      </c>
      <c r="F17" s="27">
        <v>1392</v>
      </c>
      <c r="G17" s="27">
        <f t="shared" si="1"/>
        <v>1335.2451</v>
      </c>
      <c r="H17" s="27">
        <v>987.2451</v>
      </c>
      <c r="I17" s="27">
        <v>348</v>
      </c>
      <c r="J17" s="27"/>
      <c r="K17" s="27"/>
      <c r="L17" s="27"/>
      <c r="M17" s="45">
        <v>1335.2451</v>
      </c>
      <c r="N17" s="44">
        <f t="shared" si="2"/>
        <v>1</v>
      </c>
      <c r="O17" s="44" t="s">
        <v>52</v>
      </c>
      <c r="P17" s="44" t="s">
        <v>88</v>
      </c>
      <c r="Q17" s="45" t="s">
        <v>54</v>
      </c>
      <c r="R17" s="57"/>
      <c r="S17" s="55"/>
      <c r="T17" s="55"/>
      <c r="U17" s="56"/>
      <c r="V17" s="56"/>
      <c r="W17" s="56"/>
    </row>
    <row r="18" s="6" customFormat="1" ht="57" spans="1:23">
      <c r="A18" s="27">
        <v>13</v>
      </c>
      <c r="B18" s="27" t="s">
        <v>29</v>
      </c>
      <c r="C18" s="27" t="s">
        <v>89</v>
      </c>
      <c r="D18" s="28" t="s">
        <v>50</v>
      </c>
      <c r="E18" s="29" t="s">
        <v>90</v>
      </c>
      <c r="F18" s="27">
        <v>1445</v>
      </c>
      <c r="G18" s="27">
        <f t="shared" si="1"/>
        <v>1300.5</v>
      </c>
      <c r="H18" s="27">
        <v>1300.5</v>
      </c>
      <c r="I18" s="27"/>
      <c r="J18" s="27"/>
      <c r="K18" s="27"/>
      <c r="L18" s="27"/>
      <c r="M18" s="45">
        <v>1300.5</v>
      </c>
      <c r="N18" s="44">
        <f t="shared" si="2"/>
        <v>1</v>
      </c>
      <c r="O18" s="44" t="s">
        <v>52</v>
      </c>
      <c r="P18" s="44" t="s">
        <v>91</v>
      </c>
      <c r="Q18" s="45" t="s">
        <v>54</v>
      </c>
      <c r="R18" s="57"/>
      <c r="S18" s="55"/>
      <c r="T18" s="55"/>
      <c r="U18" s="56"/>
      <c r="V18" s="56"/>
      <c r="W18" s="56"/>
    </row>
    <row r="19" s="6" customFormat="1" ht="71.25" spans="1:23">
      <c r="A19" s="27">
        <v>14</v>
      </c>
      <c r="B19" s="27" t="s">
        <v>29</v>
      </c>
      <c r="C19" s="27" t="s">
        <v>92</v>
      </c>
      <c r="D19" s="28" t="s">
        <v>50</v>
      </c>
      <c r="E19" s="29" t="s">
        <v>93</v>
      </c>
      <c r="F19" s="27">
        <v>967.41</v>
      </c>
      <c r="G19" s="27">
        <f t="shared" si="1"/>
        <v>150</v>
      </c>
      <c r="H19" s="27"/>
      <c r="I19" s="27">
        <v>150</v>
      </c>
      <c r="J19" s="27"/>
      <c r="K19" s="27"/>
      <c r="L19" s="27"/>
      <c r="M19" s="45">
        <v>150</v>
      </c>
      <c r="N19" s="44">
        <f t="shared" si="2"/>
        <v>1</v>
      </c>
      <c r="O19" s="44" t="s">
        <v>52</v>
      </c>
      <c r="P19" s="44" t="s">
        <v>94</v>
      </c>
      <c r="Q19" s="45" t="s">
        <v>54</v>
      </c>
      <c r="R19" s="57"/>
      <c r="S19" s="55"/>
      <c r="T19" s="55"/>
      <c r="U19" s="56"/>
      <c r="V19" s="56"/>
      <c r="W19" s="56"/>
    </row>
    <row r="20" s="6" customFormat="1" ht="57" spans="1:23">
      <c r="A20" s="27">
        <v>15</v>
      </c>
      <c r="B20" s="27" t="s">
        <v>29</v>
      </c>
      <c r="C20" s="27" t="s">
        <v>95</v>
      </c>
      <c r="D20" s="28" t="s">
        <v>50</v>
      </c>
      <c r="E20" s="29" t="s">
        <v>96</v>
      </c>
      <c r="F20" s="27">
        <v>206.4</v>
      </c>
      <c r="G20" s="27">
        <f t="shared" si="1"/>
        <v>171.684832</v>
      </c>
      <c r="H20" s="27">
        <v>73.684832</v>
      </c>
      <c r="I20" s="27">
        <v>98</v>
      </c>
      <c r="J20" s="27"/>
      <c r="K20" s="27"/>
      <c r="L20" s="27"/>
      <c r="M20" s="45">
        <v>171.684832</v>
      </c>
      <c r="N20" s="44">
        <f t="shared" si="2"/>
        <v>1</v>
      </c>
      <c r="O20" s="44" t="s">
        <v>52</v>
      </c>
      <c r="P20" s="44" t="s">
        <v>97</v>
      </c>
      <c r="Q20" s="45" t="s">
        <v>54</v>
      </c>
      <c r="R20" s="57"/>
      <c r="S20" s="55"/>
      <c r="T20" s="55"/>
      <c r="U20" s="56"/>
      <c r="V20" s="56"/>
      <c r="W20" s="56"/>
    </row>
    <row r="21" s="6" customFormat="1" ht="57" spans="1:23">
      <c r="A21" s="27">
        <v>16</v>
      </c>
      <c r="B21" s="27" t="s">
        <v>29</v>
      </c>
      <c r="C21" s="27" t="s">
        <v>98</v>
      </c>
      <c r="D21" s="28" t="s">
        <v>50</v>
      </c>
      <c r="E21" s="29" t="s">
        <v>99</v>
      </c>
      <c r="F21" s="27">
        <v>106</v>
      </c>
      <c r="G21" s="27">
        <f t="shared" si="1"/>
        <v>108.08</v>
      </c>
      <c r="H21" s="27">
        <v>56</v>
      </c>
      <c r="I21" s="27">
        <v>52.08</v>
      </c>
      <c r="J21" s="27"/>
      <c r="K21" s="27"/>
      <c r="L21" s="27"/>
      <c r="M21" s="45">
        <v>108.08</v>
      </c>
      <c r="N21" s="44">
        <f t="shared" si="2"/>
        <v>1</v>
      </c>
      <c r="O21" s="44" t="s">
        <v>52</v>
      </c>
      <c r="P21" s="44" t="s">
        <v>100</v>
      </c>
      <c r="Q21" s="45" t="s">
        <v>54</v>
      </c>
      <c r="R21" s="57"/>
      <c r="S21" s="55"/>
      <c r="T21" s="55"/>
      <c r="U21" s="56"/>
      <c r="V21" s="56"/>
      <c r="W21" s="56"/>
    </row>
    <row r="22" s="6" customFormat="1" ht="57" spans="1:23">
      <c r="A22" s="27">
        <v>17</v>
      </c>
      <c r="B22" s="27" t="s">
        <v>29</v>
      </c>
      <c r="C22" s="27" t="s">
        <v>101</v>
      </c>
      <c r="D22" s="28" t="s">
        <v>50</v>
      </c>
      <c r="E22" s="29" t="s">
        <v>102</v>
      </c>
      <c r="F22" s="27">
        <v>283</v>
      </c>
      <c r="G22" s="27">
        <f t="shared" si="1"/>
        <v>270.044275</v>
      </c>
      <c r="H22" s="31">
        <v>270.044275</v>
      </c>
      <c r="I22" s="27"/>
      <c r="J22" s="27"/>
      <c r="K22" s="27"/>
      <c r="L22" s="27"/>
      <c r="M22" s="45">
        <v>270.044275</v>
      </c>
      <c r="N22" s="44">
        <f t="shared" si="2"/>
        <v>1</v>
      </c>
      <c r="O22" s="44" t="s">
        <v>52</v>
      </c>
      <c r="P22" s="44" t="s">
        <v>103</v>
      </c>
      <c r="Q22" s="45" t="s">
        <v>54</v>
      </c>
      <c r="R22" s="57"/>
      <c r="S22" s="55"/>
      <c r="T22" s="55"/>
      <c r="U22" s="56"/>
      <c r="V22" s="56"/>
      <c r="W22" s="56"/>
    </row>
    <row r="23" s="6" customFormat="1" ht="71.25" spans="1:23">
      <c r="A23" s="27">
        <v>18</v>
      </c>
      <c r="B23" s="27" t="s">
        <v>29</v>
      </c>
      <c r="C23" s="27" t="s">
        <v>104</v>
      </c>
      <c r="D23" s="28" t="s">
        <v>50</v>
      </c>
      <c r="E23" s="29" t="s">
        <v>105</v>
      </c>
      <c r="F23" s="27">
        <v>135</v>
      </c>
      <c r="G23" s="27">
        <f t="shared" si="1"/>
        <v>134.981585</v>
      </c>
      <c r="H23" s="31">
        <v>134.981585</v>
      </c>
      <c r="I23" s="27"/>
      <c r="J23" s="27"/>
      <c r="K23" s="27"/>
      <c r="L23" s="27"/>
      <c r="M23" s="45">
        <v>134.981585</v>
      </c>
      <c r="N23" s="44">
        <f t="shared" si="2"/>
        <v>1</v>
      </c>
      <c r="O23" s="44" t="s">
        <v>52</v>
      </c>
      <c r="P23" s="44" t="s">
        <v>106</v>
      </c>
      <c r="Q23" s="45" t="s">
        <v>107</v>
      </c>
      <c r="R23" s="57"/>
      <c r="S23" s="55"/>
      <c r="T23" s="55"/>
      <c r="U23" s="56"/>
      <c r="V23" s="56"/>
      <c r="W23" s="56"/>
    </row>
    <row r="24" s="6" customFormat="1" ht="57" spans="1:23">
      <c r="A24" s="27">
        <v>19</v>
      </c>
      <c r="B24" s="27" t="s">
        <v>29</v>
      </c>
      <c r="C24" s="27" t="s">
        <v>108</v>
      </c>
      <c r="D24" s="28" t="s">
        <v>50</v>
      </c>
      <c r="E24" s="29" t="s">
        <v>109</v>
      </c>
      <c r="F24" s="27">
        <v>356</v>
      </c>
      <c r="G24" s="27">
        <f t="shared" si="1"/>
        <v>327.277014</v>
      </c>
      <c r="H24" s="31">
        <v>327.277014</v>
      </c>
      <c r="I24" s="27"/>
      <c r="J24" s="27"/>
      <c r="K24" s="27"/>
      <c r="L24" s="27"/>
      <c r="M24" s="46">
        <v>327.277014</v>
      </c>
      <c r="N24" s="44">
        <f t="shared" si="2"/>
        <v>1</v>
      </c>
      <c r="O24" s="44" t="s">
        <v>52</v>
      </c>
      <c r="P24" s="44" t="s">
        <v>110</v>
      </c>
      <c r="Q24" s="45" t="s">
        <v>111</v>
      </c>
      <c r="R24" s="57"/>
      <c r="S24" s="55"/>
      <c r="T24" s="55"/>
      <c r="U24" s="56"/>
      <c r="V24" s="56"/>
      <c r="W24" s="56"/>
    </row>
    <row r="25" s="6" customFormat="1" ht="57" spans="1:23">
      <c r="A25" s="27">
        <v>20</v>
      </c>
      <c r="B25" s="27" t="s">
        <v>29</v>
      </c>
      <c r="C25" s="27" t="s">
        <v>112</v>
      </c>
      <c r="D25" s="28" t="s">
        <v>74</v>
      </c>
      <c r="E25" s="29" t="s">
        <v>113</v>
      </c>
      <c r="F25" s="27">
        <v>4262</v>
      </c>
      <c r="G25" s="27">
        <f t="shared" si="1"/>
        <v>4166.330631</v>
      </c>
      <c r="H25" s="27">
        <v>4151.374493</v>
      </c>
      <c r="I25" s="27">
        <v>14.956138</v>
      </c>
      <c r="J25" s="27"/>
      <c r="K25" s="27"/>
      <c r="L25" s="27"/>
      <c r="M25" s="27">
        <v>3823.330631</v>
      </c>
      <c r="N25" s="44">
        <f t="shared" si="2"/>
        <v>0.917673360475073</v>
      </c>
      <c r="O25" s="44" t="s">
        <v>52</v>
      </c>
      <c r="P25" s="44" t="s">
        <v>114</v>
      </c>
      <c r="Q25" s="45" t="s">
        <v>115</v>
      </c>
      <c r="R25" s="57"/>
      <c r="S25" s="55"/>
      <c r="T25" s="55"/>
      <c r="U25" s="56"/>
      <c r="V25" s="56"/>
      <c r="W25" s="56"/>
    </row>
    <row r="26" s="6" customFormat="1" ht="85.5" spans="1:23">
      <c r="A26" s="27">
        <v>21</v>
      </c>
      <c r="B26" s="27" t="s">
        <v>29</v>
      </c>
      <c r="C26" s="27" t="s">
        <v>116</v>
      </c>
      <c r="D26" s="28" t="s">
        <v>74</v>
      </c>
      <c r="E26" s="29" t="s">
        <v>117</v>
      </c>
      <c r="F26" s="27">
        <v>12000</v>
      </c>
      <c r="G26" s="27">
        <f t="shared" si="1"/>
        <v>11810.607875</v>
      </c>
      <c r="H26" s="27">
        <v>11810.607875</v>
      </c>
      <c r="I26" s="27"/>
      <c r="J26" s="27"/>
      <c r="K26" s="27"/>
      <c r="L26" s="27"/>
      <c r="M26" s="45">
        <v>10943.463817</v>
      </c>
      <c r="N26" s="44">
        <f t="shared" si="2"/>
        <v>0.926579218683949</v>
      </c>
      <c r="O26" s="44" t="s">
        <v>52</v>
      </c>
      <c r="P26" s="44" t="s">
        <v>118</v>
      </c>
      <c r="Q26" s="45" t="s">
        <v>115</v>
      </c>
      <c r="R26" s="57"/>
      <c r="S26" s="55"/>
      <c r="T26" s="55"/>
      <c r="U26" s="56"/>
      <c r="V26" s="56"/>
      <c r="W26" s="56"/>
    </row>
    <row r="27" s="6" customFormat="1" ht="71.25" spans="1:23">
      <c r="A27" s="27">
        <v>22</v>
      </c>
      <c r="B27" s="27" t="s">
        <v>29</v>
      </c>
      <c r="C27" s="27" t="s">
        <v>119</v>
      </c>
      <c r="D27" s="28" t="s">
        <v>50</v>
      </c>
      <c r="E27" s="29" t="s">
        <v>120</v>
      </c>
      <c r="F27" s="27">
        <v>732</v>
      </c>
      <c r="G27" s="27">
        <v>731.434056</v>
      </c>
      <c r="H27" s="27">
        <v>339.398056</v>
      </c>
      <c r="I27" s="27">
        <v>392.036</v>
      </c>
      <c r="J27" s="27"/>
      <c r="K27" s="27"/>
      <c r="L27" s="27"/>
      <c r="M27" s="45">
        <v>731.434056</v>
      </c>
      <c r="N27" s="44">
        <f t="shared" si="2"/>
        <v>1</v>
      </c>
      <c r="O27" s="44" t="s">
        <v>52</v>
      </c>
      <c r="P27" s="44" t="s">
        <v>121</v>
      </c>
      <c r="Q27" s="45" t="s">
        <v>115</v>
      </c>
      <c r="R27" s="57"/>
      <c r="S27" s="55"/>
      <c r="T27" s="55"/>
      <c r="U27" s="56"/>
      <c r="V27" s="56"/>
      <c r="W27" s="56"/>
    </row>
    <row r="28" s="6" customFormat="1" ht="57" spans="1:23">
      <c r="A28" s="27">
        <v>23</v>
      </c>
      <c r="B28" s="27" t="s">
        <v>29</v>
      </c>
      <c r="C28" s="27" t="s">
        <v>122</v>
      </c>
      <c r="D28" s="28" t="s">
        <v>50</v>
      </c>
      <c r="E28" s="29" t="s">
        <v>123</v>
      </c>
      <c r="F28" s="27">
        <v>189</v>
      </c>
      <c r="G28" s="27">
        <f t="shared" si="1"/>
        <v>187.315168</v>
      </c>
      <c r="H28" s="27">
        <v>77.315168</v>
      </c>
      <c r="I28" s="27">
        <v>110</v>
      </c>
      <c r="J28" s="27"/>
      <c r="K28" s="27"/>
      <c r="L28" s="27"/>
      <c r="M28" s="45">
        <v>187.315168</v>
      </c>
      <c r="N28" s="44">
        <f t="shared" si="2"/>
        <v>1</v>
      </c>
      <c r="O28" s="44" t="s">
        <v>52</v>
      </c>
      <c r="P28" s="44" t="s">
        <v>124</v>
      </c>
      <c r="Q28" s="45" t="s">
        <v>115</v>
      </c>
      <c r="R28" s="57"/>
      <c r="S28" s="55"/>
      <c r="T28" s="55"/>
      <c r="U28" s="56"/>
      <c r="V28" s="56"/>
      <c r="W28" s="56"/>
    </row>
    <row r="29" s="6" customFormat="1" ht="57" spans="1:23">
      <c r="A29" s="27">
        <v>24</v>
      </c>
      <c r="B29" s="27" t="s">
        <v>29</v>
      </c>
      <c r="C29" s="27" t="s">
        <v>125</v>
      </c>
      <c r="D29" s="28" t="s">
        <v>50</v>
      </c>
      <c r="E29" s="29" t="s">
        <v>126</v>
      </c>
      <c r="F29" s="27">
        <v>417</v>
      </c>
      <c r="G29" s="27">
        <f t="shared" si="1"/>
        <v>277.757466</v>
      </c>
      <c r="H29" s="27">
        <v>84.757466</v>
      </c>
      <c r="I29" s="27">
        <v>193</v>
      </c>
      <c r="J29" s="27"/>
      <c r="K29" s="27"/>
      <c r="L29" s="27"/>
      <c r="M29" s="45">
        <v>277.757466</v>
      </c>
      <c r="N29" s="44">
        <f t="shared" si="2"/>
        <v>1</v>
      </c>
      <c r="O29" s="44" t="s">
        <v>52</v>
      </c>
      <c r="P29" s="44" t="s">
        <v>127</v>
      </c>
      <c r="Q29" s="45" t="s">
        <v>115</v>
      </c>
      <c r="R29" s="57"/>
      <c r="S29" s="55"/>
      <c r="T29" s="55"/>
      <c r="U29" s="56"/>
      <c r="V29" s="56"/>
      <c r="W29" s="56"/>
    </row>
    <row r="30" s="6" customFormat="1" ht="57" spans="1:23">
      <c r="A30" s="27">
        <v>25</v>
      </c>
      <c r="B30" s="27" t="s">
        <v>29</v>
      </c>
      <c r="C30" s="27" t="s">
        <v>128</v>
      </c>
      <c r="D30" s="28" t="s">
        <v>50</v>
      </c>
      <c r="E30" s="29" t="s">
        <v>129</v>
      </c>
      <c r="F30" s="27">
        <v>345</v>
      </c>
      <c r="G30" s="27">
        <f t="shared" si="1"/>
        <v>345</v>
      </c>
      <c r="H30" s="27"/>
      <c r="I30" s="27">
        <v>345</v>
      </c>
      <c r="J30" s="27"/>
      <c r="K30" s="27"/>
      <c r="L30" s="27"/>
      <c r="M30" s="45">
        <v>345</v>
      </c>
      <c r="N30" s="44">
        <f t="shared" si="2"/>
        <v>1</v>
      </c>
      <c r="O30" s="44" t="s">
        <v>52</v>
      </c>
      <c r="P30" s="44" t="s">
        <v>130</v>
      </c>
      <c r="Q30" s="45" t="s">
        <v>115</v>
      </c>
      <c r="R30" s="57"/>
      <c r="S30" s="55"/>
      <c r="T30" s="55"/>
      <c r="U30" s="56"/>
      <c r="V30" s="56"/>
      <c r="W30" s="56"/>
    </row>
    <row r="31" s="6" customFormat="1" ht="57" spans="1:23">
      <c r="A31" s="27">
        <v>26</v>
      </c>
      <c r="B31" s="27" t="s">
        <v>29</v>
      </c>
      <c r="C31" s="27" t="s">
        <v>131</v>
      </c>
      <c r="D31" s="28" t="s">
        <v>50</v>
      </c>
      <c r="E31" s="29" t="s">
        <v>132</v>
      </c>
      <c r="F31" s="27">
        <v>60</v>
      </c>
      <c r="G31" s="27">
        <v>56.291278</v>
      </c>
      <c r="H31" s="27">
        <v>56.291278</v>
      </c>
      <c r="I31" s="27"/>
      <c r="J31" s="27"/>
      <c r="K31" s="27"/>
      <c r="L31" s="27"/>
      <c r="M31" s="45">
        <v>56.291278</v>
      </c>
      <c r="N31" s="44">
        <f t="shared" si="2"/>
        <v>1</v>
      </c>
      <c r="O31" s="44" t="s">
        <v>52</v>
      </c>
      <c r="P31" s="44" t="s">
        <v>133</v>
      </c>
      <c r="Q31" s="45" t="s">
        <v>115</v>
      </c>
      <c r="R31" s="57"/>
      <c r="S31" s="55"/>
      <c r="T31" s="55"/>
      <c r="U31" s="56"/>
      <c r="V31" s="56"/>
      <c r="W31" s="56"/>
    </row>
    <row r="32" s="6" customFormat="1" ht="57" spans="1:23">
      <c r="A32" s="27">
        <v>27</v>
      </c>
      <c r="B32" s="27" t="s">
        <v>29</v>
      </c>
      <c r="C32" s="27" t="s">
        <v>134</v>
      </c>
      <c r="D32" s="28" t="s">
        <v>50</v>
      </c>
      <c r="E32" s="29" t="s">
        <v>135</v>
      </c>
      <c r="F32" s="27">
        <v>196</v>
      </c>
      <c r="G32" s="27">
        <f t="shared" si="1"/>
        <v>179.976302</v>
      </c>
      <c r="H32" s="31">
        <v>179.976302</v>
      </c>
      <c r="I32" s="27"/>
      <c r="J32" s="27"/>
      <c r="K32" s="27"/>
      <c r="L32" s="27"/>
      <c r="M32" s="45">
        <v>179.976302</v>
      </c>
      <c r="N32" s="44">
        <f t="shared" si="2"/>
        <v>1</v>
      </c>
      <c r="O32" s="44" t="s">
        <v>52</v>
      </c>
      <c r="P32" s="44" t="s">
        <v>136</v>
      </c>
      <c r="Q32" s="45" t="s">
        <v>111</v>
      </c>
      <c r="R32" s="57"/>
      <c r="S32" s="55"/>
      <c r="T32" s="55"/>
      <c r="U32" s="56"/>
      <c r="V32" s="56"/>
      <c r="W32" s="56"/>
    </row>
    <row r="33" s="6" customFormat="1" ht="57" spans="1:23">
      <c r="A33" s="27">
        <v>28</v>
      </c>
      <c r="B33" s="27" t="s">
        <v>29</v>
      </c>
      <c r="C33" s="27" t="s">
        <v>137</v>
      </c>
      <c r="D33" s="28" t="s">
        <v>74</v>
      </c>
      <c r="E33" s="29" t="s">
        <v>138</v>
      </c>
      <c r="F33" s="27">
        <v>1403</v>
      </c>
      <c r="G33" s="27">
        <f t="shared" si="1"/>
        <v>1361.761751</v>
      </c>
      <c r="H33" s="27">
        <v>618.811751</v>
      </c>
      <c r="I33" s="27">
        <v>742.95</v>
      </c>
      <c r="J33" s="27"/>
      <c r="K33" s="27"/>
      <c r="L33" s="27"/>
      <c r="M33" s="45">
        <v>1361.761751</v>
      </c>
      <c r="N33" s="44">
        <f t="shared" si="2"/>
        <v>1</v>
      </c>
      <c r="O33" s="44" t="s">
        <v>52</v>
      </c>
      <c r="P33" s="44" t="s">
        <v>139</v>
      </c>
      <c r="Q33" s="45" t="s">
        <v>54</v>
      </c>
      <c r="R33" s="57"/>
      <c r="S33" s="55"/>
      <c r="T33" s="55"/>
      <c r="U33" s="56"/>
      <c r="V33" s="56"/>
      <c r="W33" s="56"/>
    </row>
    <row r="34" s="6" customFormat="1" ht="57" spans="1:23">
      <c r="A34" s="27">
        <v>29</v>
      </c>
      <c r="B34" s="27" t="s">
        <v>29</v>
      </c>
      <c r="C34" s="27" t="s">
        <v>140</v>
      </c>
      <c r="D34" s="28" t="s">
        <v>74</v>
      </c>
      <c r="E34" s="29" t="s">
        <v>141</v>
      </c>
      <c r="F34" s="27">
        <v>698</v>
      </c>
      <c r="G34" s="27">
        <f t="shared" si="1"/>
        <v>681.256799</v>
      </c>
      <c r="H34" s="31">
        <v>681.256799</v>
      </c>
      <c r="I34" s="27"/>
      <c r="J34" s="27"/>
      <c r="K34" s="27"/>
      <c r="L34" s="27"/>
      <c r="M34" s="45">
        <v>681.256799</v>
      </c>
      <c r="N34" s="44">
        <f t="shared" si="2"/>
        <v>1</v>
      </c>
      <c r="O34" s="44" t="s">
        <v>52</v>
      </c>
      <c r="P34" s="44" t="s">
        <v>142</v>
      </c>
      <c r="Q34" s="45" t="s">
        <v>111</v>
      </c>
      <c r="R34" s="57"/>
      <c r="S34" s="55"/>
      <c r="T34" s="55"/>
      <c r="U34" s="56"/>
      <c r="V34" s="56"/>
      <c r="W34" s="56"/>
    </row>
    <row r="35" s="6" customFormat="1" ht="71.25" spans="1:23">
      <c r="A35" s="27">
        <v>30</v>
      </c>
      <c r="B35" s="27" t="s">
        <v>29</v>
      </c>
      <c r="C35" s="27" t="s">
        <v>143</v>
      </c>
      <c r="D35" s="28" t="s">
        <v>50</v>
      </c>
      <c r="E35" s="29" t="s">
        <v>144</v>
      </c>
      <c r="F35" s="27">
        <v>3244</v>
      </c>
      <c r="G35" s="27">
        <f t="shared" si="1"/>
        <v>1273.543867</v>
      </c>
      <c r="H35" s="27">
        <v>140.423867</v>
      </c>
      <c r="I35" s="27">
        <v>1133.12</v>
      </c>
      <c r="J35" s="27"/>
      <c r="K35" s="27"/>
      <c r="L35" s="27"/>
      <c r="M35" s="45">
        <v>1273.543867</v>
      </c>
      <c r="N35" s="44">
        <f t="shared" si="2"/>
        <v>1</v>
      </c>
      <c r="O35" s="44" t="s">
        <v>52</v>
      </c>
      <c r="P35" s="44" t="s">
        <v>145</v>
      </c>
      <c r="Q35" s="45" t="s">
        <v>54</v>
      </c>
      <c r="R35" s="57"/>
      <c r="S35" s="55"/>
      <c r="T35" s="55"/>
      <c r="U35" s="56"/>
      <c r="V35" s="56"/>
      <c r="W35" s="56"/>
    </row>
    <row r="36" s="6" customFormat="1" ht="71.25" spans="1:23">
      <c r="A36" s="27">
        <v>31</v>
      </c>
      <c r="B36" s="27" t="s">
        <v>29</v>
      </c>
      <c r="C36" s="27" t="s">
        <v>146</v>
      </c>
      <c r="D36" s="28" t="s">
        <v>50</v>
      </c>
      <c r="E36" s="29" t="s">
        <v>147</v>
      </c>
      <c r="F36" s="27">
        <v>211</v>
      </c>
      <c r="G36" s="27">
        <f t="shared" si="1"/>
        <v>190</v>
      </c>
      <c r="H36" s="27"/>
      <c r="I36" s="27">
        <v>190</v>
      </c>
      <c r="J36" s="27"/>
      <c r="K36" s="27"/>
      <c r="L36" s="27"/>
      <c r="M36" s="45">
        <v>188.828055</v>
      </c>
      <c r="N36" s="44">
        <f t="shared" si="2"/>
        <v>0.993831868421053</v>
      </c>
      <c r="O36" s="44" t="s">
        <v>52</v>
      </c>
      <c r="P36" s="44" t="s">
        <v>145</v>
      </c>
      <c r="Q36" s="45" t="s">
        <v>54</v>
      </c>
      <c r="R36" s="57"/>
      <c r="S36" s="55"/>
      <c r="T36" s="55"/>
      <c r="U36" s="56"/>
      <c r="V36" s="56"/>
      <c r="W36" s="56"/>
    </row>
    <row r="37" s="6" customFormat="1" ht="57" spans="1:23">
      <c r="A37" s="27">
        <v>32</v>
      </c>
      <c r="B37" s="27" t="s">
        <v>29</v>
      </c>
      <c r="C37" s="27" t="s">
        <v>148</v>
      </c>
      <c r="D37" s="28" t="s">
        <v>50</v>
      </c>
      <c r="E37" s="29" t="s">
        <v>149</v>
      </c>
      <c r="F37" s="27">
        <v>650</v>
      </c>
      <c r="G37" s="27">
        <f t="shared" si="1"/>
        <v>662.961976</v>
      </c>
      <c r="H37" s="27">
        <v>449.361976</v>
      </c>
      <c r="I37" s="27">
        <v>213.6</v>
      </c>
      <c r="J37" s="27"/>
      <c r="K37" s="27"/>
      <c r="L37" s="27"/>
      <c r="M37" s="45">
        <v>662.961976</v>
      </c>
      <c r="N37" s="44">
        <f t="shared" si="2"/>
        <v>1</v>
      </c>
      <c r="O37" s="44" t="s">
        <v>52</v>
      </c>
      <c r="P37" s="44" t="s">
        <v>150</v>
      </c>
      <c r="Q37" s="45" t="s">
        <v>54</v>
      </c>
      <c r="R37" s="57"/>
      <c r="S37" s="55"/>
      <c r="T37" s="55"/>
      <c r="U37" s="56"/>
      <c r="V37" s="56"/>
      <c r="W37" s="56"/>
    </row>
    <row r="38" s="6" customFormat="1" ht="114" spans="1:23">
      <c r="A38" s="27">
        <v>33</v>
      </c>
      <c r="B38" s="27" t="s">
        <v>29</v>
      </c>
      <c r="C38" s="27" t="s">
        <v>151</v>
      </c>
      <c r="D38" s="32" t="s">
        <v>50</v>
      </c>
      <c r="E38" s="33" t="s">
        <v>152</v>
      </c>
      <c r="F38" s="27">
        <v>356.41</v>
      </c>
      <c r="G38" s="27">
        <f t="shared" si="1"/>
        <v>333.893862</v>
      </c>
      <c r="H38" s="27">
        <v>321.25</v>
      </c>
      <c r="I38" s="27">
        <v>12.643862</v>
      </c>
      <c r="J38" s="27"/>
      <c r="K38" s="27"/>
      <c r="L38" s="27"/>
      <c r="M38" s="45">
        <v>333.893862</v>
      </c>
      <c r="N38" s="44">
        <f t="shared" si="2"/>
        <v>1</v>
      </c>
      <c r="O38" s="44" t="s">
        <v>52</v>
      </c>
      <c r="P38" s="44" t="s">
        <v>153</v>
      </c>
      <c r="Q38" s="32" t="s">
        <v>54</v>
      </c>
      <c r="R38" s="57"/>
      <c r="S38" s="55"/>
      <c r="T38" s="55"/>
      <c r="U38" s="56"/>
      <c r="V38" s="56"/>
      <c r="W38" s="56"/>
    </row>
    <row r="39" s="6" customFormat="1" ht="71.25" spans="1:23">
      <c r="A39" s="27">
        <v>34</v>
      </c>
      <c r="B39" s="27" t="s">
        <v>29</v>
      </c>
      <c r="C39" s="34" t="s">
        <v>154</v>
      </c>
      <c r="D39" s="32" t="s">
        <v>74</v>
      </c>
      <c r="E39" s="33" t="s">
        <v>155</v>
      </c>
      <c r="F39" s="27">
        <v>339</v>
      </c>
      <c r="G39" s="27">
        <f t="shared" si="1"/>
        <v>330.86134</v>
      </c>
      <c r="H39" s="31">
        <v>330.86134</v>
      </c>
      <c r="I39" s="27"/>
      <c r="J39" s="27"/>
      <c r="K39" s="27"/>
      <c r="L39" s="27"/>
      <c r="M39" s="46">
        <v>330.86134</v>
      </c>
      <c r="N39" s="44">
        <f t="shared" si="2"/>
        <v>1</v>
      </c>
      <c r="O39" s="44" t="s">
        <v>52</v>
      </c>
      <c r="P39" s="44" t="s">
        <v>156</v>
      </c>
      <c r="Q39" s="58" t="s">
        <v>111</v>
      </c>
      <c r="R39" s="57"/>
      <c r="S39" s="55"/>
      <c r="T39" s="55"/>
      <c r="U39" s="56"/>
      <c r="V39" s="56"/>
      <c r="W39" s="56"/>
    </row>
    <row r="40" s="6" customFormat="1" ht="71.25" spans="1:23">
      <c r="A40" s="27">
        <v>35</v>
      </c>
      <c r="B40" s="27" t="s">
        <v>29</v>
      </c>
      <c r="C40" s="34" t="s">
        <v>157</v>
      </c>
      <c r="D40" s="32" t="s">
        <v>74</v>
      </c>
      <c r="E40" s="33" t="s">
        <v>158</v>
      </c>
      <c r="F40" s="27">
        <v>249</v>
      </c>
      <c r="G40" s="27">
        <f t="shared" si="1"/>
        <v>249.788947</v>
      </c>
      <c r="H40" s="31">
        <v>249.788947</v>
      </c>
      <c r="I40" s="27"/>
      <c r="J40" s="27"/>
      <c r="K40" s="27"/>
      <c r="L40" s="27"/>
      <c r="M40" s="46">
        <v>249.788947</v>
      </c>
      <c r="N40" s="44">
        <f t="shared" si="2"/>
        <v>1</v>
      </c>
      <c r="O40" s="44" t="s">
        <v>52</v>
      </c>
      <c r="P40" s="44" t="s">
        <v>159</v>
      </c>
      <c r="Q40" s="58" t="s">
        <v>111</v>
      </c>
      <c r="R40" s="57"/>
      <c r="S40" s="55"/>
      <c r="T40" s="55"/>
      <c r="U40" s="56"/>
      <c r="V40" s="56"/>
      <c r="W40" s="56"/>
    </row>
    <row r="41" s="6" customFormat="1" ht="71.25" spans="1:23">
      <c r="A41" s="27">
        <v>36</v>
      </c>
      <c r="B41" s="27" t="s">
        <v>29</v>
      </c>
      <c r="C41" s="34" t="s">
        <v>160</v>
      </c>
      <c r="D41" s="32" t="s">
        <v>74</v>
      </c>
      <c r="E41" s="33" t="s">
        <v>161</v>
      </c>
      <c r="F41" s="27">
        <v>339</v>
      </c>
      <c r="G41" s="27">
        <f t="shared" si="1"/>
        <v>330.705095</v>
      </c>
      <c r="H41" s="31">
        <v>330.705095</v>
      </c>
      <c r="I41" s="27"/>
      <c r="J41" s="27"/>
      <c r="K41" s="27"/>
      <c r="L41" s="27"/>
      <c r="M41" s="46">
        <v>330.705095</v>
      </c>
      <c r="N41" s="44">
        <f t="shared" si="2"/>
        <v>1</v>
      </c>
      <c r="O41" s="44" t="s">
        <v>52</v>
      </c>
      <c r="P41" s="44" t="s">
        <v>162</v>
      </c>
      <c r="Q41" s="58" t="s">
        <v>111</v>
      </c>
      <c r="R41" s="57"/>
      <c r="S41" s="55"/>
      <c r="T41" s="55"/>
      <c r="U41" s="56"/>
      <c r="V41" s="56"/>
      <c r="W41" s="56"/>
    </row>
    <row r="42" s="7" customFormat="1" ht="99.75" spans="1:23">
      <c r="A42" s="27">
        <v>37</v>
      </c>
      <c r="B42" s="27" t="s">
        <v>29</v>
      </c>
      <c r="C42" s="35" t="s">
        <v>163</v>
      </c>
      <c r="D42" s="35" t="s">
        <v>50</v>
      </c>
      <c r="E42" s="33" t="s">
        <v>164</v>
      </c>
      <c r="F42" s="27">
        <v>343.415</v>
      </c>
      <c r="G42" s="27">
        <f t="shared" si="1"/>
        <v>305.3</v>
      </c>
      <c r="H42" s="27">
        <v>305.3</v>
      </c>
      <c r="I42" s="27"/>
      <c r="J42" s="27"/>
      <c r="K42" s="27"/>
      <c r="L42" s="27"/>
      <c r="M42" s="45">
        <v>305.3</v>
      </c>
      <c r="N42" s="44">
        <f t="shared" si="2"/>
        <v>1</v>
      </c>
      <c r="O42" s="44" t="s">
        <v>52</v>
      </c>
      <c r="P42" s="44" t="s">
        <v>165</v>
      </c>
      <c r="Q42" s="58" t="s">
        <v>54</v>
      </c>
      <c r="R42" s="57"/>
      <c r="S42" s="59"/>
      <c r="T42" s="59"/>
      <c r="U42" s="60"/>
      <c r="V42" s="60"/>
      <c r="W42" s="60"/>
    </row>
    <row r="43" s="6" customFormat="1" ht="57" spans="1:23">
      <c r="A43" s="27">
        <v>38</v>
      </c>
      <c r="B43" s="27" t="s">
        <v>29</v>
      </c>
      <c r="C43" s="27" t="s">
        <v>166</v>
      </c>
      <c r="D43" s="28" t="s">
        <v>167</v>
      </c>
      <c r="E43" s="29" t="s">
        <v>168</v>
      </c>
      <c r="F43" s="27">
        <v>2590</v>
      </c>
      <c r="G43" s="27">
        <f t="shared" si="1"/>
        <v>1723.363635</v>
      </c>
      <c r="H43" s="31">
        <v>1723.363635</v>
      </c>
      <c r="I43" s="27"/>
      <c r="J43" s="27"/>
      <c r="K43" s="27"/>
      <c r="L43" s="27"/>
      <c r="M43" s="45">
        <v>1723.363635</v>
      </c>
      <c r="N43" s="44">
        <f t="shared" si="2"/>
        <v>1</v>
      </c>
      <c r="O43" s="44" t="s">
        <v>52</v>
      </c>
      <c r="P43" s="44" t="s">
        <v>169</v>
      </c>
      <c r="Q43" s="45" t="s">
        <v>170</v>
      </c>
      <c r="R43" s="57"/>
      <c r="S43" s="55"/>
      <c r="T43" s="55"/>
      <c r="U43" s="56"/>
      <c r="V43" s="56"/>
      <c r="W43" s="56"/>
    </row>
    <row r="44" s="6" customFormat="1" ht="57" spans="1:23">
      <c r="A44" s="27">
        <v>39</v>
      </c>
      <c r="B44" s="27" t="s">
        <v>29</v>
      </c>
      <c r="C44" s="27" t="s">
        <v>171</v>
      </c>
      <c r="D44" s="28" t="s">
        <v>167</v>
      </c>
      <c r="E44" s="29" t="s">
        <v>172</v>
      </c>
      <c r="F44" s="27">
        <v>550</v>
      </c>
      <c r="G44" s="27">
        <f t="shared" si="1"/>
        <v>599.833</v>
      </c>
      <c r="H44" s="31">
        <v>599.833</v>
      </c>
      <c r="I44" s="27"/>
      <c r="J44" s="27"/>
      <c r="K44" s="27"/>
      <c r="L44" s="27"/>
      <c r="M44" s="45">
        <v>599.833</v>
      </c>
      <c r="N44" s="44">
        <f t="shared" si="2"/>
        <v>1</v>
      </c>
      <c r="O44" s="44" t="s">
        <v>52</v>
      </c>
      <c r="P44" s="44" t="s">
        <v>173</v>
      </c>
      <c r="Q44" s="45" t="s">
        <v>170</v>
      </c>
      <c r="R44" s="57"/>
      <c r="S44" s="55"/>
      <c r="T44" s="55"/>
      <c r="U44" s="56"/>
      <c r="V44" s="56"/>
      <c r="W44" s="56"/>
    </row>
    <row r="45" s="6" customFormat="1" ht="42.75" spans="1:23">
      <c r="A45" s="27">
        <v>40</v>
      </c>
      <c r="B45" s="27" t="s">
        <v>29</v>
      </c>
      <c r="C45" s="27" t="s">
        <v>174</v>
      </c>
      <c r="D45" s="28" t="s">
        <v>167</v>
      </c>
      <c r="E45" s="29" t="s">
        <v>175</v>
      </c>
      <c r="F45" s="27">
        <v>1203.6</v>
      </c>
      <c r="G45" s="27">
        <f t="shared" si="1"/>
        <v>1203.6</v>
      </c>
      <c r="H45" s="27">
        <v>1203.6</v>
      </c>
      <c r="I45" s="27"/>
      <c r="J45" s="27"/>
      <c r="K45" s="27"/>
      <c r="L45" s="27"/>
      <c r="M45" s="45">
        <v>1203.6</v>
      </c>
      <c r="N45" s="44">
        <f t="shared" si="2"/>
        <v>1</v>
      </c>
      <c r="O45" s="44" t="s">
        <v>52</v>
      </c>
      <c r="P45" s="44" t="s">
        <v>176</v>
      </c>
      <c r="Q45" s="45" t="s">
        <v>177</v>
      </c>
      <c r="R45" s="57"/>
      <c r="S45" s="55"/>
      <c r="T45" s="55"/>
      <c r="U45" s="56"/>
      <c r="V45" s="56"/>
      <c r="W45" s="56"/>
    </row>
    <row r="46" s="6" customFormat="1" ht="57" spans="1:23">
      <c r="A46" s="27">
        <v>41</v>
      </c>
      <c r="B46" s="27" t="s">
        <v>29</v>
      </c>
      <c r="C46" s="27" t="s">
        <v>178</v>
      </c>
      <c r="D46" s="28" t="s">
        <v>179</v>
      </c>
      <c r="E46" s="29" t="s">
        <v>180</v>
      </c>
      <c r="F46" s="27">
        <v>558.63</v>
      </c>
      <c r="G46" s="27">
        <f t="shared" si="1"/>
        <v>552.96</v>
      </c>
      <c r="H46" s="27">
        <v>552.96</v>
      </c>
      <c r="I46" s="27"/>
      <c r="J46" s="27"/>
      <c r="K46" s="27"/>
      <c r="L46" s="27"/>
      <c r="M46" s="45">
        <v>552.87</v>
      </c>
      <c r="N46" s="44">
        <f t="shared" si="2"/>
        <v>0.999837239583333</v>
      </c>
      <c r="O46" s="44" t="s">
        <v>52</v>
      </c>
      <c r="P46" s="44" t="s">
        <v>181</v>
      </c>
      <c r="Q46" s="45" t="s">
        <v>182</v>
      </c>
      <c r="R46" s="57"/>
      <c r="S46" s="55"/>
      <c r="T46" s="55"/>
      <c r="U46" s="56"/>
      <c r="V46" s="56"/>
      <c r="W46" s="56"/>
    </row>
    <row r="47" s="6" customFormat="1" ht="57" spans="1:23">
      <c r="A47" s="27">
        <v>42</v>
      </c>
      <c r="B47" s="27" t="s">
        <v>29</v>
      </c>
      <c r="C47" s="27" t="s">
        <v>183</v>
      </c>
      <c r="D47" s="28" t="s">
        <v>179</v>
      </c>
      <c r="E47" s="29" t="s">
        <v>184</v>
      </c>
      <c r="F47" s="27">
        <v>3100</v>
      </c>
      <c r="G47" s="27">
        <f t="shared" si="1"/>
        <v>2394.76988</v>
      </c>
      <c r="H47" s="27">
        <v>1345.94325</v>
      </c>
      <c r="I47" s="27">
        <v>1048.82663</v>
      </c>
      <c r="J47" s="27"/>
      <c r="K47" s="27"/>
      <c r="L47" s="27"/>
      <c r="M47" s="27">
        <v>2394.76988</v>
      </c>
      <c r="N47" s="44">
        <f t="shared" si="2"/>
        <v>1</v>
      </c>
      <c r="O47" s="44" t="s">
        <v>52</v>
      </c>
      <c r="P47" s="44" t="s">
        <v>185</v>
      </c>
      <c r="Q47" s="45" t="s">
        <v>182</v>
      </c>
      <c r="R47" s="57"/>
      <c r="S47" s="55"/>
      <c r="T47" s="55"/>
      <c r="U47" s="56"/>
      <c r="V47" s="56"/>
      <c r="W47" s="56"/>
    </row>
    <row r="48" s="6" customFormat="1" ht="57" spans="1:23">
      <c r="A48" s="27">
        <v>43</v>
      </c>
      <c r="B48" s="27" t="s">
        <v>29</v>
      </c>
      <c r="C48" s="27" t="s">
        <v>186</v>
      </c>
      <c r="D48" s="28" t="s">
        <v>187</v>
      </c>
      <c r="E48" s="29" t="s">
        <v>188</v>
      </c>
      <c r="F48" s="27">
        <v>1440</v>
      </c>
      <c r="G48" s="27">
        <f t="shared" si="1"/>
        <v>1355.85</v>
      </c>
      <c r="H48" s="31">
        <v>1355.85</v>
      </c>
      <c r="I48" s="27"/>
      <c r="J48" s="27"/>
      <c r="K48" s="27"/>
      <c r="L48" s="27"/>
      <c r="M48" s="45">
        <v>1355.85</v>
      </c>
      <c r="N48" s="44">
        <f t="shared" si="2"/>
        <v>1</v>
      </c>
      <c r="O48" s="44" t="s">
        <v>52</v>
      </c>
      <c r="P48" s="44" t="s">
        <v>189</v>
      </c>
      <c r="Q48" s="45" t="s">
        <v>190</v>
      </c>
      <c r="R48" s="57"/>
      <c r="S48" s="55"/>
      <c r="T48" s="55"/>
      <c r="U48" s="56"/>
      <c r="V48" s="56"/>
      <c r="W48" s="56"/>
    </row>
    <row r="49" s="6" customFormat="1" ht="42.75" spans="1:23">
      <c r="A49" s="27">
        <v>44</v>
      </c>
      <c r="B49" s="27" t="s">
        <v>29</v>
      </c>
      <c r="C49" s="27" t="s">
        <v>191</v>
      </c>
      <c r="D49" s="28" t="s">
        <v>187</v>
      </c>
      <c r="E49" s="29" t="s">
        <v>192</v>
      </c>
      <c r="F49" s="27">
        <v>822</v>
      </c>
      <c r="G49" s="27">
        <f t="shared" si="1"/>
        <v>821.899375</v>
      </c>
      <c r="H49" s="27">
        <v>821.899375</v>
      </c>
      <c r="I49" s="27"/>
      <c r="J49" s="27"/>
      <c r="K49" s="27"/>
      <c r="L49" s="27"/>
      <c r="M49" s="45">
        <v>821.899375</v>
      </c>
      <c r="N49" s="44">
        <f t="shared" si="2"/>
        <v>1</v>
      </c>
      <c r="O49" s="44" t="s">
        <v>52</v>
      </c>
      <c r="P49" s="44" t="s">
        <v>193</v>
      </c>
      <c r="Q49" s="45" t="s">
        <v>194</v>
      </c>
      <c r="R49" s="57"/>
      <c r="S49" s="55"/>
      <c r="T49" s="55"/>
      <c r="U49" s="56"/>
      <c r="V49" s="56"/>
      <c r="W49" s="56"/>
    </row>
    <row r="50" s="6" customFormat="1" ht="71.25" spans="1:23">
      <c r="A50" s="27">
        <v>45</v>
      </c>
      <c r="B50" s="27" t="s">
        <v>29</v>
      </c>
      <c r="C50" s="27" t="s">
        <v>195</v>
      </c>
      <c r="D50" s="28" t="s">
        <v>167</v>
      </c>
      <c r="E50" s="29" t="s">
        <v>196</v>
      </c>
      <c r="F50" s="27">
        <v>9000</v>
      </c>
      <c r="G50" s="27">
        <f t="shared" si="1"/>
        <v>6000</v>
      </c>
      <c r="H50" s="27"/>
      <c r="I50" s="27"/>
      <c r="J50" s="27">
        <v>6000</v>
      </c>
      <c r="K50" s="27"/>
      <c r="L50" s="27"/>
      <c r="M50" s="45">
        <v>6000</v>
      </c>
      <c r="N50" s="44">
        <f t="shared" si="2"/>
        <v>1</v>
      </c>
      <c r="O50" s="44" t="s">
        <v>197</v>
      </c>
      <c r="P50" s="44" t="s">
        <v>198</v>
      </c>
      <c r="Q50" s="27" t="s">
        <v>199</v>
      </c>
      <c r="R50" s="57"/>
      <c r="S50" s="55"/>
      <c r="T50" s="55"/>
      <c r="U50" s="56"/>
      <c r="V50" s="56"/>
      <c r="W50" s="56"/>
    </row>
    <row r="51" ht="61" customHeight="1" spans="1:18">
      <c r="A51" s="27">
        <v>46</v>
      </c>
      <c r="B51" s="27" t="s">
        <v>29</v>
      </c>
      <c r="C51" s="36" t="s">
        <v>200</v>
      </c>
      <c r="D51" s="36" t="s">
        <v>201</v>
      </c>
      <c r="E51" s="37" t="s">
        <v>202</v>
      </c>
      <c r="F51" s="36">
        <v>96.6168</v>
      </c>
      <c r="G51" s="27">
        <f t="shared" si="1"/>
        <v>96.6168</v>
      </c>
      <c r="H51" s="36">
        <v>96.6168</v>
      </c>
      <c r="I51" s="36"/>
      <c r="J51" s="36"/>
      <c r="K51" s="36"/>
      <c r="L51" s="36"/>
      <c r="M51" s="36">
        <v>96.6168</v>
      </c>
      <c r="N51" s="44">
        <f t="shared" si="2"/>
        <v>1</v>
      </c>
      <c r="O51" s="44" t="s">
        <v>52</v>
      </c>
      <c r="P51" s="44" t="s">
        <v>203</v>
      </c>
      <c r="Q51" s="61" t="s">
        <v>111</v>
      </c>
      <c r="R51" s="62"/>
    </row>
  </sheetData>
  <autoFilter ref="A4:XFD66">
    <extLst/>
  </autoFilter>
  <mergeCells count="16">
    <mergeCell ref="A1:R1"/>
    <mergeCell ref="A2:D2"/>
    <mergeCell ref="G3:L3"/>
    <mergeCell ref="B5:C5"/>
    <mergeCell ref="A3:A4"/>
    <mergeCell ref="B3:B4"/>
    <mergeCell ref="C3:C4"/>
    <mergeCell ref="D3:D4"/>
    <mergeCell ref="E3:E4"/>
    <mergeCell ref="F3:F4"/>
    <mergeCell ref="M3:M4"/>
    <mergeCell ref="N3:N4"/>
    <mergeCell ref="O3:O4"/>
    <mergeCell ref="P3:P4"/>
    <mergeCell ref="Q3:Q4"/>
    <mergeCell ref="R3:R4"/>
  </mergeCells>
  <dataValidations count="1">
    <dataValidation allowBlank="1" showInputMessage="1" showErrorMessage="1" sqref="D5 D22 D23 D26 D43 D46 D47 D48 D49 D50 D51 D1:D4 D6:D21 D24:D25 D27:D37 D44:D45 D52:D55 D56:D1048576"/>
  </dataValidations>
  <pageMargins left="0.393055555555556" right="0.393055555555556" top="0.393055555555556" bottom="0.393055555555556" header="0.298611111111111" footer="0.298611111111111"/>
  <pageSetup paperSize="9" scale="40" fitToHeight="0"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表一</vt:lpstr>
      <vt:lpstr>表二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ksfp1</dc:creator>
  <cp:lastModifiedBy>test</cp:lastModifiedBy>
  <dcterms:created xsi:type="dcterms:W3CDTF">2015-06-07T10:17:00Z</dcterms:created>
  <dcterms:modified xsi:type="dcterms:W3CDTF">2021-12-28T04:40:15Z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2052-11.1.0.9192</vt:lpwstr>
  </property>
  <property fmtid="{D5CDD505-2E9C-101B-9397-08002B2CF9AE}" pid="3" name="ICV">
    <vt:lpwstr>1FB2D06E170949E6A72BEC11CED0D9F0</vt:lpwstr>
  </property>
  <property fmtid="{D5CDD505-2E9C-101B-9397-08002B2CF9AE}" pid="4" name="KSOReadingLayout">
    <vt:bool>true</vt:bool>
  </property>
</Properties>
</file>